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артал " sheetId="16" r:id="rId1"/>
    <sheet name="2 квартал  (2)" sheetId="17" r:id="rId2"/>
    <sheet name="3квартал  (3)" sheetId="18" r:id="rId3"/>
    <sheet name="4 квартал  (4)" sheetId="21" r:id="rId4"/>
    <sheet name="Лист3" sheetId="19" r:id="rId5"/>
  </sheets>
  <calcPr calcId="124519"/>
</workbook>
</file>

<file path=xl/calcChain.xml><?xml version="1.0" encoding="utf-8"?>
<calcChain xmlns="http://schemas.openxmlformats.org/spreadsheetml/2006/main">
  <c r="I8" i="1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H7"/>
  <c r="G7"/>
  <c r="E7"/>
  <c r="E73"/>
  <c r="F61"/>
  <c r="G49"/>
  <c r="G31"/>
  <c r="E31"/>
  <c r="G13"/>
  <c r="D117"/>
  <c r="D116"/>
  <c r="D97"/>
  <c r="D7"/>
  <c r="D73"/>
  <c r="G25"/>
  <c r="G117"/>
  <c r="G116"/>
  <c r="G120"/>
  <c r="G118"/>
  <c r="G73"/>
  <c r="E120"/>
  <c r="F120"/>
  <c r="H120" s="1"/>
  <c r="F118"/>
  <c r="E118"/>
  <c r="D120"/>
  <c r="D118"/>
  <c r="E19"/>
  <c r="F117"/>
  <c r="E117"/>
  <c r="F116"/>
  <c r="E116"/>
  <c r="H114"/>
  <c r="H112"/>
  <c r="H111"/>
  <c r="H110"/>
  <c r="G109"/>
  <c r="F109"/>
  <c r="E109"/>
  <c r="D109"/>
  <c r="H108"/>
  <c r="H106"/>
  <c r="H105"/>
  <c r="H104"/>
  <c r="G103"/>
  <c r="F103"/>
  <c r="E103"/>
  <c r="D103"/>
  <c r="H102"/>
  <c r="H100"/>
  <c r="H99"/>
  <c r="H98"/>
  <c r="G97"/>
  <c r="F97"/>
  <c r="E97"/>
  <c r="H96"/>
  <c r="H93"/>
  <c r="H92"/>
  <c r="G91"/>
  <c r="F91"/>
  <c r="E91"/>
  <c r="D91"/>
  <c r="H90"/>
  <c r="H88"/>
  <c r="H87"/>
  <c r="H86"/>
  <c r="G85"/>
  <c r="F85"/>
  <c r="E85"/>
  <c r="D85"/>
  <c r="H79"/>
  <c r="G79"/>
  <c r="F79"/>
  <c r="E79"/>
  <c r="D79"/>
  <c r="H78"/>
  <c r="H76"/>
  <c r="H75"/>
  <c r="H74"/>
  <c r="F73"/>
  <c r="H72"/>
  <c r="H70"/>
  <c r="H69"/>
  <c r="H68"/>
  <c r="G67"/>
  <c r="F67"/>
  <c r="E67"/>
  <c r="D67"/>
  <c r="H66"/>
  <c r="H64"/>
  <c r="H63"/>
  <c r="H62"/>
  <c r="G61"/>
  <c r="E61"/>
  <c r="D61"/>
  <c r="H58"/>
  <c r="H57"/>
  <c r="H56"/>
  <c r="G55"/>
  <c r="F55"/>
  <c r="E55"/>
  <c r="D55"/>
  <c r="H54"/>
  <c r="F49"/>
  <c r="H49" s="1"/>
  <c r="E49"/>
  <c r="D49"/>
  <c r="H48"/>
  <c r="H46"/>
  <c r="H45"/>
  <c r="H44"/>
  <c r="G43"/>
  <c r="F43"/>
  <c r="E43"/>
  <c r="D43"/>
  <c r="H42"/>
  <c r="H40"/>
  <c r="H39"/>
  <c r="H38"/>
  <c r="G37"/>
  <c r="F37"/>
  <c r="E37"/>
  <c r="D37"/>
  <c r="H36"/>
  <c r="H34"/>
  <c r="H33"/>
  <c r="H32"/>
  <c r="F31"/>
  <c r="H31" s="1"/>
  <c r="D31"/>
  <c r="H30"/>
  <c r="H28"/>
  <c r="H27"/>
  <c r="H26"/>
  <c r="F25"/>
  <c r="E25"/>
  <c r="D25"/>
  <c r="E13"/>
  <c r="H24"/>
  <c r="H23"/>
  <c r="H22"/>
  <c r="H21"/>
  <c r="H20"/>
  <c r="G19"/>
  <c r="F19"/>
  <c r="D19"/>
  <c r="H18"/>
  <c r="H16"/>
  <c r="H15"/>
  <c r="H14"/>
  <c r="F13"/>
  <c r="D13"/>
  <c r="F7"/>
  <c r="F115" s="1"/>
  <c r="D115" l="1"/>
  <c r="H116"/>
  <c r="H13"/>
  <c r="G115"/>
  <c r="H118"/>
  <c r="H117"/>
  <c r="E115"/>
  <c r="H37"/>
  <c r="H109"/>
  <c r="H103"/>
  <c r="H97"/>
  <c r="H91"/>
  <c r="H85"/>
  <c r="H73"/>
  <c r="H67"/>
  <c r="H61"/>
  <c r="H55"/>
  <c r="H43"/>
  <c r="H25"/>
  <c r="H19"/>
  <c r="H115" l="1"/>
  <c r="J7"/>
  <c r="M123" i="17"/>
  <c r="O121"/>
  <c r="I7" i="16" l="1"/>
</calcChain>
</file>

<file path=xl/sharedStrings.xml><?xml version="1.0" encoding="utf-8"?>
<sst xmlns="http://schemas.openxmlformats.org/spreadsheetml/2006/main" count="181" uniqueCount="51">
  <si>
    <t>тыс.руб.</t>
  </si>
  <si>
    <t>№</t>
  </si>
  <si>
    <t>Наименование   программы.                    Нормативный акт и дата принятия</t>
  </si>
  <si>
    <t>Источники      финансирования</t>
  </si>
  <si>
    <t>Утвержденный объем финансирования на весь период реализации программы</t>
  </si>
  <si>
    <t>Включено в бюджет текущего года</t>
  </si>
  <si>
    <t>Фактически  профинансировано</t>
  </si>
  <si>
    <t>Выполнение программы за весь период в %% (гр. 8 --гр. 4)</t>
  </si>
  <si>
    <t>Краткий перечень  выполненных работ и мероприятий (за отчетный период текущего года)</t>
  </si>
  <si>
    <t xml:space="preserve">на начало текущего года  </t>
  </si>
  <si>
    <t xml:space="preserve">за весь период реализации программы (гр. 6 + гр. 7)   </t>
  </si>
  <si>
    <t>Всего</t>
  </si>
  <si>
    <t>Федеральный бюджет</t>
  </si>
  <si>
    <t>Областной бюджет</t>
  </si>
  <si>
    <t>Бюджет муниципального района</t>
  </si>
  <si>
    <t>Бюджет сельского поселения</t>
  </si>
  <si>
    <t>Внебюджетные источники</t>
  </si>
  <si>
    <t>Всего  в.т.ч.</t>
  </si>
  <si>
    <t>Итого по программам</t>
  </si>
  <si>
    <t xml:space="preserve">за отчетный период текущего года (с нарастающим итогом)   </t>
  </si>
  <si>
    <t xml:space="preserve">Муниципальная программа муниципального образования Киржачский район «Энергосбережение  и  повышение  энергетической эффективности  на период до 2020 года»                                                               </t>
  </si>
  <si>
    <t xml:space="preserve">Муниципальная программа муниципального образования Киржачский район «Развитие культуры и туризма на 2014-2020 годы»
</t>
  </si>
  <si>
    <t>средства сельских поселений</t>
  </si>
  <si>
    <t>Н.А.Попова</t>
  </si>
  <si>
    <t>Выполнение программы за текущий период</t>
  </si>
  <si>
    <t xml:space="preserve">Председатель комитета экономики, промышленности, аграрной и инвестиционной политики администации Киржачского района </t>
  </si>
  <si>
    <t>Председатель  комитета экономики, промышленности, аграрной и инвестиционной политики</t>
  </si>
  <si>
    <t>Н.А. Попова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</si>
  <si>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2 квартал  2015 года  
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</si>
  <si>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3 квартал  2015  года  
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</si>
  <si>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4 квартал  2015  года  
</t>
  </si>
  <si>
    <t>Выполнение программы за текущий период (гр. 7/5)</t>
  </si>
  <si>
    <t>СтипендияНадежда Земли Киржачской, Солнечная Карусель - 72,4. Временная трудовая занятость несовершенолетних - 74,4. Районный праздник - 10,0. Гала концерт - 10,0. Конкурс - 10,0. Районный фестиваль - 10,0 . Чествование медалистов - 20,0. День здоровья - 10,0. Митинг шествие - 5,5.Акция - 5,0.Выпуск брошюры - 3,0.</t>
  </si>
  <si>
    <t>Муниципальная программа "Развтие малого и среднего предпринимательства на 2014-2020 годы"</t>
  </si>
  <si>
    <t xml:space="preserve">Муниципальная программа  “Обеспечение доступным и комфортным жильём населения Киржачского района”                                      </t>
  </si>
  <si>
    <t xml:space="preserve">Муниципальная программа   развития агропромышленного комплекса Киржачского района на 2013-2020 годы.
                                                 </t>
  </si>
  <si>
    <t xml:space="preserve">Муниципальная программа  «Повышение безопасности дорожного движения в 2014-2020 годах»                                                                 </t>
  </si>
  <si>
    <t xml:space="preserve">Муниципальная программа  «Дополнительные меры по улучшению демографической  ситуации на 2014-2016 годы»
</t>
  </si>
  <si>
    <t xml:space="preserve">Муниципальная программа  «Обеспечение безопасности населения и территорий Киржачского района на 2016-2018 годы»
</t>
  </si>
  <si>
    <t xml:space="preserve">Муниципальная программа  «Развитие образования» на 2014-2020 годы                                   </t>
  </si>
  <si>
    <t xml:space="preserve">Муниципальная программа  «Развитие  системы гражданской обороны, безопасности на водных объектах, защиты населения от чрезвычайных ситуаций  и снижения рисков их возникновения на территории Киржачского района на 2014-2016 годы»                                                                    </t>
  </si>
  <si>
    <t xml:space="preserve">Муниципальная программа  «Снижение административных барьеров, оптимизация и повышение качества предоставления муниципальных услуг, в том числе на базе многофункционально-
го  центра предоставления муниципальных услуг в Киржачском районе на 2014 – 2016 годы» </t>
  </si>
  <si>
    <t xml:space="preserve">Муниципальная программа 
«Дорожное хозяйство Киржачского района на 2014-2025 годы»
                                                        </t>
  </si>
  <si>
    <t>Муниципальная программа "Управление муниципальными финансами и муниципальным долгом"</t>
  </si>
  <si>
    <t>Муниципальная программа "Противодействие злоупотреблению наркотиками и их незаконному обороту на 2015-2017 годы""</t>
  </si>
  <si>
    <t>Муниципальная программа "Формирование доступной среды жизнедеятельности для инвалидов муниципального образования Киржачский район на 2016-2018 годы"</t>
  </si>
  <si>
    <t>Муниципальная программа "Информатизация Киржачского района на 2016-2018 годы"</t>
  </si>
  <si>
    <t>Муниципальная программа "Развитие физической культуры и спорта на территории Киржачского района на 2016-2019 годы"</t>
  </si>
  <si>
    <t>Муниципальная программа "Создание новых  мест в общеобразовательных организациях Киржачского района в соответствии с прогнозируемой потребностью и современными условиями обучения на 2016-2025 годы"</t>
  </si>
  <si>
    <t>`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</si>
  <si>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4 квартал  2016 года  
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</si>
</sst>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206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1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2" xfId="0" applyBorder="1"/>
    <xf numFmtId="0" fontId="4" fillId="0" borderId="1" xfId="0" applyFont="1" applyBorder="1"/>
    <xf numFmtId="0" fontId="0" fillId="0" borderId="0" xfId="0" applyAlignment="1">
      <alignment vertical="top"/>
    </xf>
    <xf numFmtId="0" fontId="2" fillId="0" borderId="1" xfId="0" applyFont="1" applyBorder="1" applyAlignment="1"/>
    <xf numFmtId="0" fontId="4" fillId="0" borderId="1" xfId="0" applyFont="1" applyBorder="1" applyAlignment="1"/>
    <xf numFmtId="0" fontId="0" fillId="0" borderId="0" xfId="0" applyAlignment="1"/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/>
    <xf numFmtId="0" fontId="8" fillId="0" borderId="0" xfId="0" applyFont="1"/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/>
    <xf numFmtId="0" fontId="9" fillId="0" borderId="1" xfId="0" applyNumberFormat="1" applyFont="1" applyBorder="1" applyAlignment="1">
      <alignment vertical="top" wrapText="1"/>
    </xf>
    <xf numFmtId="0" fontId="11" fillId="0" borderId="3" xfId="0" applyNumberFormat="1" applyFont="1" applyBorder="1" applyAlignment="1">
      <alignment vertical="top" wrapText="1"/>
    </xf>
    <xf numFmtId="0" fontId="11" fillId="0" borderId="4" xfId="0" applyNumberFormat="1" applyFont="1" applyBorder="1" applyAlignment="1">
      <alignment vertical="top" wrapText="1"/>
    </xf>
    <xf numFmtId="0" fontId="11" fillId="0" borderId="5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0" borderId="2" xfId="0" applyFont="1" applyBorder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/>
    <xf numFmtId="0" fontId="4" fillId="0" borderId="1" xfId="0" applyFont="1" applyBorder="1" applyAlignment="1">
      <alignment readingOrder="1"/>
    </xf>
    <xf numFmtId="164" fontId="4" fillId="0" borderId="1" xfId="1" applyNumberFormat="1" applyFont="1" applyBorder="1" applyAlignment="1">
      <alignment readingOrder="1"/>
    </xf>
    <xf numFmtId="0" fontId="2" fillId="0" borderId="1" xfId="0" applyFont="1" applyBorder="1" applyAlignment="1">
      <alignment readingOrder="1"/>
    </xf>
    <xf numFmtId="0" fontId="4" fillId="0" borderId="1" xfId="0" applyFont="1" applyBorder="1" applyAlignment="1">
      <alignment vertical="top" readingOrder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5" fillId="0" borderId="3" xfId="0" applyFont="1" applyBorder="1" applyAlignment="1">
      <alignment horizontal="center" wrapText="1"/>
    </xf>
    <xf numFmtId="0" fontId="2" fillId="0" borderId="5" xfId="0" applyFont="1" applyBorder="1" applyAlignment="1">
      <alignment vertical="top"/>
    </xf>
    <xf numFmtId="0" fontId="0" fillId="0" borderId="15" xfId="0" applyBorder="1"/>
    <xf numFmtId="0" fontId="9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43" fontId="2" fillId="0" borderId="1" xfId="2" applyNumberFormat="1" applyFont="1" applyBorder="1" applyAlignment="1"/>
    <xf numFmtId="43" fontId="4" fillId="0" borderId="1" xfId="2" applyFont="1" applyBorder="1" applyAlignment="1">
      <alignment horizontal="right" vertical="top"/>
    </xf>
    <xf numFmtId="164" fontId="4" fillId="0" borderId="1" xfId="0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4" fillId="0" borderId="5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wrapText="1"/>
    </xf>
    <xf numFmtId="0" fontId="0" fillId="0" borderId="0" xfId="0"/>
    <xf numFmtId="2" fontId="15" fillId="0" borderId="1" xfId="0" applyNumberFormat="1" applyFont="1" applyBorder="1" applyAlignment="1">
      <alignment vertical="top"/>
    </xf>
    <xf numFmtId="2" fontId="15" fillId="0" borderId="1" xfId="0" applyNumberFormat="1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/>
    <xf numFmtId="2" fontId="4" fillId="0" borderId="1" xfId="0" applyNumberFormat="1" applyFont="1" applyBorder="1" applyAlignment="1"/>
    <xf numFmtId="2" fontId="15" fillId="0" borderId="1" xfId="0" applyNumberFormat="1" applyFont="1" applyBorder="1" applyAlignment="1"/>
    <xf numFmtId="2" fontId="15" fillId="0" borderId="1" xfId="1" applyNumberFormat="1" applyFont="1" applyBorder="1" applyAlignment="1"/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/>
    <xf numFmtId="2" fontId="15" fillId="0" borderId="1" xfId="2" applyNumberFormat="1" applyFont="1" applyBorder="1" applyAlignment="1">
      <alignment horizontal="right"/>
    </xf>
    <xf numFmtId="2" fontId="2" fillId="0" borderId="1" xfId="2" applyNumberFormat="1" applyFont="1" applyBorder="1" applyAlignment="1"/>
    <xf numFmtId="2" fontId="2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2" fontId="2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4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0" fillId="0" borderId="7" xfId="0" applyBorder="1"/>
    <xf numFmtId="0" fontId="0" fillId="0" borderId="0" xfId="0"/>
    <xf numFmtId="0" fontId="10" fillId="0" borderId="0" xfId="0" applyFont="1"/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9" fillId="0" borderId="8" xfId="0" applyNumberFormat="1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73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73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79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79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90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915150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915150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89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57225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57225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90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572250" y="3283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572250" y="3283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572250" y="3569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572250" y="3569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"/>
  <sheetViews>
    <sheetView tabSelected="1" zoomScale="90" zoomScaleNormal="90" workbookViewId="0">
      <selection activeCell="F16" sqref="F16"/>
    </sheetView>
  </sheetViews>
  <sheetFormatPr defaultRowHeight="15"/>
  <cols>
    <col min="1" max="1" width="4.5703125" style="12" customWidth="1"/>
    <col min="2" max="2" width="22.140625" style="19" customWidth="1"/>
    <col min="3" max="3" width="11.7109375" style="20" customWidth="1"/>
    <col min="4" max="4" width="11.42578125" style="20" customWidth="1"/>
    <col min="5" max="5" width="10.7109375" style="20" customWidth="1"/>
    <col min="6" max="6" width="10.5703125" style="20" customWidth="1"/>
    <col min="7" max="7" width="12.85546875" style="20" customWidth="1"/>
    <col min="8" max="8" width="12.7109375" style="20" customWidth="1"/>
    <col min="9" max="9" width="9.5703125" style="59" customWidth="1"/>
    <col min="10" max="10" width="9.140625" style="20" customWidth="1"/>
    <col min="11" max="11" width="35.28515625" style="19" customWidth="1"/>
    <col min="12" max="16384" width="9.140625" style="20"/>
  </cols>
  <sheetData>
    <row r="1" spans="1:11">
      <c r="A1" s="162" t="s">
        <v>50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>
      <c r="A3" s="11"/>
      <c r="B3" s="34"/>
      <c r="C3" s="2"/>
      <c r="D3" s="2"/>
      <c r="E3" s="2"/>
      <c r="F3" s="2"/>
      <c r="G3" s="2"/>
      <c r="H3" s="2"/>
      <c r="I3" s="2"/>
      <c r="J3" s="2"/>
      <c r="K3" s="19" t="s">
        <v>0</v>
      </c>
    </row>
    <row r="4" spans="1:11">
      <c r="A4" s="163" t="s">
        <v>1</v>
      </c>
      <c r="B4" s="165" t="s">
        <v>2</v>
      </c>
      <c r="C4" s="166" t="s">
        <v>3</v>
      </c>
      <c r="D4" s="166" t="s">
        <v>4</v>
      </c>
      <c r="E4" s="166" t="s">
        <v>5</v>
      </c>
      <c r="F4" s="167" t="s">
        <v>6</v>
      </c>
      <c r="G4" s="168"/>
      <c r="H4" s="169"/>
      <c r="I4" s="166" t="s">
        <v>7</v>
      </c>
      <c r="J4" s="170" t="s">
        <v>31</v>
      </c>
      <c r="K4" s="165" t="s">
        <v>8</v>
      </c>
    </row>
    <row r="5" spans="1:11" ht="60">
      <c r="A5" s="164"/>
      <c r="B5" s="165"/>
      <c r="C5" s="166"/>
      <c r="D5" s="166"/>
      <c r="E5" s="166"/>
      <c r="F5" s="57" t="s">
        <v>9</v>
      </c>
      <c r="G5" s="57" t="s">
        <v>19</v>
      </c>
      <c r="H5" s="60" t="s">
        <v>10</v>
      </c>
      <c r="I5" s="166"/>
      <c r="J5" s="171"/>
      <c r="K5" s="165"/>
    </row>
    <row r="6" spans="1:11" s="62" customFormat="1" ht="15.75" thickBot="1">
      <c r="A6" s="54">
        <v>1</v>
      </c>
      <c r="B6" s="55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8">
        <v>9</v>
      </c>
      <c r="J6" s="54">
        <v>10</v>
      </c>
      <c r="K6" s="56">
        <v>11</v>
      </c>
    </row>
    <row r="7" spans="1:11">
      <c r="A7" s="131">
        <v>1</v>
      </c>
      <c r="B7" s="155" t="s">
        <v>35</v>
      </c>
      <c r="C7" s="106" t="s">
        <v>11</v>
      </c>
      <c r="D7" s="118">
        <f>SUM(D8,D9,D10,D11,D12)</f>
        <v>76325.210000000006</v>
      </c>
      <c r="E7" s="118">
        <f>SUM(E8:E12)</f>
        <v>5852.9800000000005</v>
      </c>
      <c r="F7" s="118">
        <f>SUM(F8,F9,F10,F11,F12)</f>
        <v>58123.89</v>
      </c>
      <c r="G7" s="118">
        <f>SUM(G8:G12)</f>
        <v>5831.7199999999993</v>
      </c>
      <c r="H7" s="118">
        <f>SUM(H8:H12)</f>
        <v>63955.6</v>
      </c>
      <c r="I7" s="119">
        <f>(H7/D7)*100</f>
        <v>83.793546064268938</v>
      </c>
      <c r="J7" s="119">
        <f>G7/E7*100</f>
        <v>99.6367662284853</v>
      </c>
      <c r="K7" s="159"/>
    </row>
    <row r="8" spans="1:11" s="4" customFormat="1" ht="22.5">
      <c r="A8" s="132"/>
      <c r="B8" s="156"/>
      <c r="C8" s="107" t="s">
        <v>12</v>
      </c>
      <c r="D8" s="117">
        <v>21404.55</v>
      </c>
      <c r="E8" s="117">
        <v>1243.1099999999999</v>
      </c>
      <c r="F8" s="117">
        <v>17655.23</v>
      </c>
      <c r="G8" s="117">
        <v>1243.1099999999999</v>
      </c>
      <c r="H8" s="117">
        <v>18898.34</v>
      </c>
      <c r="I8" s="119">
        <f t="shared" ref="I8:I71" si="0">(H8/D8)*100</f>
        <v>88.291227799696799</v>
      </c>
      <c r="J8" s="119">
        <f t="shared" ref="J8:J71" si="1">G8/E8*100</f>
        <v>100</v>
      </c>
      <c r="K8" s="160"/>
    </row>
    <row r="9" spans="1:11" s="4" customFormat="1" ht="22.5">
      <c r="A9" s="132"/>
      <c r="B9" s="156"/>
      <c r="C9" s="107" t="s">
        <v>13</v>
      </c>
      <c r="D9" s="117">
        <v>29543</v>
      </c>
      <c r="E9" s="117">
        <v>942.1</v>
      </c>
      <c r="F9" s="117">
        <v>25823.34</v>
      </c>
      <c r="G9" s="117">
        <v>942.1</v>
      </c>
      <c r="H9" s="117">
        <v>26765.439999999999</v>
      </c>
      <c r="I9" s="119">
        <f t="shared" si="0"/>
        <v>90.598246623565643</v>
      </c>
      <c r="J9" s="119">
        <f t="shared" si="1"/>
        <v>100</v>
      </c>
      <c r="K9" s="160"/>
    </row>
    <row r="10" spans="1:11" s="4" customFormat="1" ht="33.75">
      <c r="A10" s="132"/>
      <c r="B10" s="156"/>
      <c r="C10" s="107" t="s">
        <v>14</v>
      </c>
      <c r="D10" s="117">
        <v>12839.22</v>
      </c>
      <c r="E10" s="117">
        <v>1998.4</v>
      </c>
      <c r="F10" s="117">
        <v>5200.12</v>
      </c>
      <c r="G10" s="117">
        <v>1977.11</v>
      </c>
      <c r="H10" s="117">
        <v>7177.22</v>
      </c>
      <c r="I10" s="119">
        <f t="shared" si="0"/>
        <v>55.900747864745682</v>
      </c>
      <c r="J10" s="119">
        <f t="shared" si="1"/>
        <v>98.934647718174531</v>
      </c>
      <c r="K10" s="160"/>
    </row>
    <row r="11" spans="1:11" s="4" customFormat="1">
      <c r="A11" s="132"/>
      <c r="B11" s="156"/>
      <c r="C11" s="107"/>
      <c r="D11" s="120"/>
      <c r="E11" s="120"/>
      <c r="F11" s="120"/>
      <c r="G11" s="120"/>
      <c r="H11" s="120"/>
      <c r="I11" s="119" t="e">
        <f t="shared" si="0"/>
        <v>#DIV/0!</v>
      </c>
      <c r="J11" s="119" t="e">
        <f t="shared" si="1"/>
        <v>#DIV/0!</v>
      </c>
      <c r="K11" s="160"/>
    </row>
    <row r="12" spans="1:11" s="4" customFormat="1" ht="23.25" thickBot="1">
      <c r="A12" s="133"/>
      <c r="B12" s="157"/>
      <c r="C12" s="108" t="s">
        <v>16</v>
      </c>
      <c r="D12" s="121">
        <v>12538.44</v>
      </c>
      <c r="E12" s="121">
        <v>1669.37</v>
      </c>
      <c r="F12" s="121">
        <v>9445.2000000000007</v>
      </c>
      <c r="G12" s="121">
        <v>1669.4</v>
      </c>
      <c r="H12" s="121">
        <v>11114.6</v>
      </c>
      <c r="I12" s="119">
        <f t="shared" si="0"/>
        <v>88.644201352002312</v>
      </c>
      <c r="J12" s="119">
        <f t="shared" si="1"/>
        <v>100.00179708512793</v>
      </c>
      <c r="K12" s="161"/>
    </row>
    <row r="13" spans="1:11">
      <c r="A13" s="150">
        <v>2</v>
      </c>
      <c r="B13" s="134" t="s">
        <v>34</v>
      </c>
      <c r="C13" s="109" t="s">
        <v>11</v>
      </c>
      <c r="D13" s="118">
        <f>SUM(D14,D15,D16,D17,D18)</f>
        <v>69773.13</v>
      </c>
      <c r="E13" s="118">
        <f>SUM(E14,E15,E16,E18)</f>
        <v>20298.2</v>
      </c>
      <c r="F13" s="118">
        <f>SUM(F14,F15,F16,F17,F18)</f>
        <v>25325.72</v>
      </c>
      <c r="G13" s="118">
        <f>SUM(G14:G18)</f>
        <v>19499.5</v>
      </c>
      <c r="H13" s="118">
        <f>SUM(H14,H15,H16,H17,H18)</f>
        <v>44825.22</v>
      </c>
      <c r="I13" s="119">
        <f t="shared" si="0"/>
        <v>64.244244166773086</v>
      </c>
      <c r="J13" s="119">
        <f t="shared" si="1"/>
        <v>96.065168340049851</v>
      </c>
      <c r="K13" s="143"/>
    </row>
    <row r="14" spans="1:11" ht="22.5">
      <c r="A14" s="150"/>
      <c r="B14" s="135"/>
      <c r="C14" s="107" t="s">
        <v>12</v>
      </c>
      <c r="D14" s="117">
        <v>13704.8</v>
      </c>
      <c r="E14" s="117">
        <v>3638.9</v>
      </c>
      <c r="F14" s="117">
        <v>3815.5</v>
      </c>
      <c r="G14" s="117">
        <v>3638.9</v>
      </c>
      <c r="H14" s="117">
        <f>SUM(F14,G14)</f>
        <v>7454.4</v>
      </c>
      <c r="I14" s="119">
        <f t="shared" si="0"/>
        <v>54.392621563247914</v>
      </c>
      <c r="J14" s="119">
        <f t="shared" si="1"/>
        <v>100</v>
      </c>
      <c r="K14" s="143"/>
    </row>
    <row r="15" spans="1:11" ht="23.25">
      <c r="A15" s="150"/>
      <c r="B15" s="135"/>
      <c r="C15" s="110" t="s">
        <v>13</v>
      </c>
      <c r="D15" s="117">
        <v>13273.93</v>
      </c>
      <c r="E15" s="117">
        <v>6490.7</v>
      </c>
      <c r="F15" s="117">
        <v>4058.22</v>
      </c>
      <c r="G15" s="117">
        <v>5871.9</v>
      </c>
      <c r="H15" s="117">
        <f>SUM(F15,G15)</f>
        <v>9930.119999999999</v>
      </c>
      <c r="I15" s="119">
        <f t="shared" si="0"/>
        <v>74.809193660053936</v>
      </c>
      <c r="J15" s="119">
        <f t="shared" si="1"/>
        <v>90.4663595606021</v>
      </c>
      <c r="K15" s="143"/>
    </row>
    <row r="16" spans="1:11" s="4" customFormat="1" ht="33.75">
      <c r="A16" s="150"/>
      <c r="B16" s="135"/>
      <c r="C16" s="107" t="s">
        <v>14</v>
      </c>
      <c r="D16" s="117">
        <v>15737.6</v>
      </c>
      <c r="E16" s="117">
        <v>3276.3</v>
      </c>
      <c r="F16" s="117">
        <v>5104.8999999999996</v>
      </c>
      <c r="G16" s="117">
        <v>3096.4</v>
      </c>
      <c r="H16" s="117">
        <f>SUM(F16,G16)</f>
        <v>8201.2999999999993</v>
      </c>
      <c r="I16" s="119">
        <f t="shared" si="0"/>
        <v>52.112774501830003</v>
      </c>
      <c r="J16" s="119">
        <f t="shared" si="1"/>
        <v>94.509049842810484</v>
      </c>
      <c r="K16" s="143"/>
    </row>
    <row r="17" spans="1:11" s="4" customFormat="1">
      <c r="A17" s="150"/>
      <c r="B17" s="135"/>
      <c r="C17" s="28"/>
      <c r="D17" s="117"/>
      <c r="E17" s="117"/>
      <c r="F17" s="117"/>
      <c r="G17" s="117"/>
      <c r="H17" s="117"/>
      <c r="I17" s="119" t="e">
        <f t="shared" si="0"/>
        <v>#DIV/0!</v>
      </c>
      <c r="J17" s="119" t="e">
        <f t="shared" si="1"/>
        <v>#DIV/0!</v>
      </c>
      <c r="K17" s="143"/>
    </row>
    <row r="18" spans="1:11" s="4" customFormat="1" ht="22.5">
      <c r="A18" s="150"/>
      <c r="B18" s="136"/>
      <c r="C18" s="107" t="s">
        <v>16</v>
      </c>
      <c r="D18" s="117">
        <v>27056.799999999999</v>
      </c>
      <c r="E18" s="117">
        <v>6892.3</v>
      </c>
      <c r="F18" s="117">
        <v>12347.1</v>
      </c>
      <c r="G18" s="117">
        <v>6892.3</v>
      </c>
      <c r="H18" s="117">
        <f>SUM(F18,G18)</f>
        <v>19239.400000000001</v>
      </c>
      <c r="I18" s="119">
        <f t="shared" si="0"/>
        <v>71.107448035244374</v>
      </c>
      <c r="J18" s="119">
        <f t="shared" si="1"/>
        <v>100</v>
      </c>
      <c r="K18" s="143"/>
    </row>
    <row r="19" spans="1:11">
      <c r="A19" s="158">
        <v>3</v>
      </c>
      <c r="B19" s="134" t="s">
        <v>33</v>
      </c>
      <c r="C19" s="105" t="s">
        <v>11</v>
      </c>
      <c r="D19" s="112">
        <f>SUM(D20,D21,D22,D23,D24)</f>
        <v>4268.5</v>
      </c>
      <c r="E19" s="112">
        <f>SUM(E20,E21,E22,E23,E24)</f>
        <v>405.59999999999997</v>
      </c>
      <c r="F19" s="112">
        <f>SUM(F20,F21,F22,F23,F24)</f>
        <v>903.28</v>
      </c>
      <c r="G19" s="112">
        <f>SUM(G20,G21,G22,G23,G24)</f>
        <v>405.2</v>
      </c>
      <c r="H19" s="112">
        <f>SUM(H20,H21,H22,H23,H24)</f>
        <v>1308.4800000000002</v>
      </c>
      <c r="I19" s="119">
        <f t="shared" si="0"/>
        <v>30.654328218343686</v>
      </c>
      <c r="J19" s="119">
        <f t="shared" si="1"/>
        <v>99.901380670611445</v>
      </c>
      <c r="K19" s="147"/>
    </row>
    <row r="20" spans="1:11" s="4" customFormat="1" ht="22.5">
      <c r="A20" s="158"/>
      <c r="B20" s="135"/>
      <c r="C20" s="28" t="s">
        <v>12</v>
      </c>
      <c r="D20" s="117">
        <v>0</v>
      </c>
      <c r="E20" s="117">
        <v>0</v>
      </c>
      <c r="F20" s="117">
        <v>0</v>
      </c>
      <c r="G20" s="117">
        <v>0</v>
      </c>
      <c r="H20" s="117">
        <f>SUM(F20,G20)</f>
        <v>0</v>
      </c>
      <c r="I20" s="119" t="e">
        <f t="shared" si="0"/>
        <v>#DIV/0!</v>
      </c>
      <c r="J20" s="119" t="e">
        <f t="shared" si="1"/>
        <v>#DIV/0!</v>
      </c>
      <c r="K20" s="148"/>
    </row>
    <row r="21" spans="1:11" s="4" customFormat="1" ht="22.5">
      <c r="A21" s="158"/>
      <c r="B21" s="135"/>
      <c r="C21" s="28" t="s">
        <v>13</v>
      </c>
      <c r="D21" s="117">
        <v>3515.9</v>
      </c>
      <c r="E21" s="117">
        <v>334.7</v>
      </c>
      <c r="F21" s="117">
        <v>701.21</v>
      </c>
      <c r="G21" s="117">
        <v>334.7</v>
      </c>
      <c r="H21" s="117">
        <f>SUM(G21,F21)</f>
        <v>1035.9100000000001</v>
      </c>
      <c r="I21" s="119">
        <f t="shared" si="0"/>
        <v>29.463579737762736</v>
      </c>
      <c r="J21" s="119">
        <f t="shared" si="1"/>
        <v>100</v>
      </c>
      <c r="K21" s="148"/>
    </row>
    <row r="22" spans="1:11" s="4" customFormat="1" ht="33.75">
      <c r="A22" s="158"/>
      <c r="B22" s="135"/>
      <c r="C22" s="28" t="s">
        <v>14</v>
      </c>
      <c r="D22" s="117">
        <v>221.9</v>
      </c>
      <c r="E22" s="117">
        <v>18</v>
      </c>
      <c r="F22" s="117">
        <v>84.27</v>
      </c>
      <c r="G22" s="117">
        <v>17.600000000000001</v>
      </c>
      <c r="H22" s="117">
        <f>SUM(F22,G22)</f>
        <v>101.87</v>
      </c>
      <c r="I22" s="119">
        <f t="shared" si="0"/>
        <v>45.908066696710229</v>
      </c>
      <c r="J22" s="119">
        <f t="shared" si="1"/>
        <v>97.777777777777786</v>
      </c>
      <c r="K22" s="148"/>
    </row>
    <row r="23" spans="1:11" s="4" customFormat="1" ht="33.75">
      <c r="A23" s="158"/>
      <c r="B23" s="135"/>
      <c r="C23" s="28" t="s">
        <v>22</v>
      </c>
      <c r="D23" s="117">
        <v>0</v>
      </c>
      <c r="E23" s="117">
        <v>0</v>
      </c>
      <c r="F23" s="117">
        <v>0</v>
      </c>
      <c r="G23" s="117">
        <v>0</v>
      </c>
      <c r="H23" s="117">
        <f>SUM(G23,F23)</f>
        <v>0</v>
      </c>
      <c r="I23" s="119" t="e">
        <f t="shared" si="0"/>
        <v>#DIV/0!</v>
      </c>
      <c r="J23" s="119" t="e">
        <f t="shared" si="1"/>
        <v>#DIV/0!</v>
      </c>
      <c r="K23" s="148"/>
    </row>
    <row r="24" spans="1:11" s="4" customFormat="1" ht="22.5">
      <c r="A24" s="158"/>
      <c r="B24" s="136"/>
      <c r="C24" s="28" t="s">
        <v>16</v>
      </c>
      <c r="D24" s="122">
        <v>530.70000000000005</v>
      </c>
      <c r="E24" s="122">
        <v>52.9</v>
      </c>
      <c r="F24" s="117">
        <v>117.8</v>
      </c>
      <c r="G24" s="117">
        <v>52.9</v>
      </c>
      <c r="H24" s="117">
        <f>SUM(G24,F24)</f>
        <v>170.7</v>
      </c>
      <c r="I24" s="119">
        <f t="shared" si="0"/>
        <v>32.16506500847936</v>
      </c>
      <c r="J24" s="119">
        <f t="shared" si="1"/>
        <v>100</v>
      </c>
      <c r="K24" s="149"/>
    </row>
    <row r="25" spans="1:11" s="4" customFormat="1">
      <c r="A25" s="140">
        <v>4</v>
      </c>
      <c r="B25" s="134" t="s">
        <v>36</v>
      </c>
      <c r="C25" s="15" t="s">
        <v>11</v>
      </c>
      <c r="D25" s="118">
        <f>SUM(D26,D27,D28,D29,D30)</f>
        <v>90</v>
      </c>
      <c r="E25" s="118">
        <f>SUM(E26,E27,E28,E29,E30)</f>
        <v>30</v>
      </c>
      <c r="F25" s="118">
        <f>SUM(F26,F27,F28,F29,F30)</f>
        <v>60</v>
      </c>
      <c r="G25" s="118">
        <f>SUM(G26,G27,G28,G29,G30)</f>
        <v>30</v>
      </c>
      <c r="H25" s="118">
        <f>SUM(H26,H27,H28,H29,H30)</f>
        <v>90</v>
      </c>
      <c r="I25" s="119">
        <f t="shared" si="0"/>
        <v>100</v>
      </c>
      <c r="J25" s="119">
        <f t="shared" si="1"/>
        <v>100</v>
      </c>
      <c r="K25" s="154"/>
    </row>
    <row r="26" spans="1:11" s="4" customFormat="1" ht="25.5">
      <c r="A26" s="141"/>
      <c r="B26" s="135"/>
      <c r="C26" s="21" t="s">
        <v>12</v>
      </c>
      <c r="D26" s="117">
        <v>0</v>
      </c>
      <c r="E26" s="117">
        <v>0</v>
      </c>
      <c r="F26" s="117">
        <v>0</v>
      </c>
      <c r="G26" s="117">
        <v>0</v>
      </c>
      <c r="H26" s="117">
        <f>SUM(F26,G26)</f>
        <v>0</v>
      </c>
      <c r="I26" s="119" t="e">
        <f t="shared" si="0"/>
        <v>#DIV/0!</v>
      </c>
      <c r="J26" s="119" t="e">
        <f t="shared" si="1"/>
        <v>#DIV/0!</v>
      </c>
      <c r="K26" s="154"/>
    </row>
    <row r="27" spans="1:11" s="4" customFormat="1" ht="25.5">
      <c r="A27" s="141"/>
      <c r="B27" s="135"/>
      <c r="C27" s="21" t="s">
        <v>13</v>
      </c>
      <c r="D27" s="117">
        <v>0</v>
      </c>
      <c r="E27" s="117">
        <v>0</v>
      </c>
      <c r="F27" s="117">
        <v>0</v>
      </c>
      <c r="G27" s="117">
        <v>0</v>
      </c>
      <c r="H27" s="117">
        <f>SUM(F27,G27)</f>
        <v>0</v>
      </c>
      <c r="I27" s="119" t="e">
        <f t="shared" si="0"/>
        <v>#DIV/0!</v>
      </c>
      <c r="J27" s="119" t="e">
        <f t="shared" si="1"/>
        <v>#DIV/0!</v>
      </c>
      <c r="K27" s="154"/>
    </row>
    <row r="28" spans="1:11" s="4" customFormat="1" ht="38.25">
      <c r="A28" s="141"/>
      <c r="B28" s="135"/>
      <c r="C28" s="21" t="s">
        <v>14</v>
      </c>
      <c r="D28" s="117">
        <v>90</v>
      </c>
      <c r="E28" s="117">
        <v>30</v>
      </c>
      <c r="F28" s="117">
        <v>60</v>
      </c>
      <c r="G28" s="117">
        <v>30</v>
      </c>
      <c r="H28" s="117">
        <f>SUM(F28,G28)</f>
        <v>90</v>
      </c>
      <c r="I28" s="119">
        <f t="shared" si="0"/>
        <v>100</v>
      </c>
      <c r="J28" s="119">
        <f t="shared" si="1"/>
        <v>100</v>
      </c>
      <c r="K28" s="154"/>
    </row>
    <row r="29" spans="1:11" s="4" customFormat="1">
      <c r="A29" s="141"/>
      <c r="B29" s="135"/>
      <c r="C29" s="21"/>
      <c r="D29" s="120"/>
      <c r="E29" s="120"/>
      <c r="F29" s="120"/>
      <c r="G29" s="120"/>
      <c r="H29" s="120"/>
      <c r="I29" s="119" t="e">
        <f t="shared" si="0"/>
        <v>#DIV/0!</v>
      </c>
      <c r="J29" s="119" t="e">
        <f t="shared" si="1"/>
        <v>#DIV/0!</v>
      </c>
      <c r="K29" s="154"/>
    </row>
    <row r="30" spans="1:11" s="4" customFormat="1" ht="38.25">
      <c r="A30" s="142"/>
      <c r="B30" s="136"/>
      <c r="C30" s="21" t="s">
        <v>16</v>
      </c>
      <c r="D30" s="120">
        <v>0</v>
      </c>
      <c r="E30" s="120">
        <v>0</v>
      </c>
      <c r="F30" s="120">
        <v>0</v>
      </c>
      <c r="G30" s="120">
        <v>0</v>
      </c>
      <c r="H30" s="120">
        <f>SUM(F30,G30)</f>
        <v>0</v>
      </c>
      <c r="I30" s="119" t="e">
        <f t="shared" si="0"/>
        <v>#DIV/0!</v>
      </c>
      <c r="J30" s="119" t="e">
        <f t="shared" si="1"/>
        <v>#DIV/0!</v>
      </c>
      <c r="K30" s="154"/>
    </row>
    <row r="31" spans="1:11" ht="15" customHeight="1">
      <c r="A31" s="150">
        <v>5</v>
      </c>
      <c r="B31" s="134" t="s">
        <v>20</v>
      </c>
      <c r="C31" s="15" t="s">
        <v>11</v>
      </c>
      <c r="D31" s="118">
        <f>SUM(D32,D33,D34,D35,D36)</f>
        <v>4695.3</v>
      </c>
      <c r="E31" s="118">
        <f>SUM(E32:E36)</f>
        <v>0</v>
      </c>
      <c r="F31" s="118">
        <f>SUM(F32,F33,F34,F35,F36)</f>
        <v>1354.8</v>
      </c>
      <c r="G31" s="118">
        <f>SUM(G32:G36)</f>
        <v>0</v>
      </c>
      <c r="H31" s="118">
        <f>SUM(G31,F31)</f>
        <v>1354.8</v>
      </c>
      <c r="I31" s="119">
        <f t="shared" si="0"/>
        <v>28.854386301194811</v>
      </c>
      <c r="J31" s="119" t="e">
        <f t="shared" si="1"/>
        <v>#DIV/0!</v>
      </c>
      <c r="K31" s="25"/>
    </row>
    <row r="32" spans="1:11" s="4" customFormat="1" ht="25.5">
      <c r="A32" s="150"/>
      <c r="B32" s="135"/>
      <c r="C32" s="21" t="s">
        <v>12</v>
      </c>
      <c r="D32" s="117">
        <v>0</v>
      </c>
      <c r="E32" s="117">
        <v>0</v>
      </c>
      <c r="F32" s="117">
        <v>0</v>
      </c>
      <c r="G32" s="117">
        <v>0</v>
      </c>
      <c r="H32" s="117">
        <f>SUM(G32,F32)</f>
        <v>0</v>
      </c>
      <c r="I32" s="119" t="e">
        <f t="shared" si="0"/>
        <v>#DIV/0!</v>
      </c>
      <c r="J32" s="119" t="e">
        <f t="shared" si="1"/>
        <v>#DIV/0!</v>
      </c>
      <c r="K32" s="26"/>
    </row>
    <row r="33" spans="1:11" s="4" customFormat="1" ht="25.5">
      <c r="A33" s="150"/>
      <c r="B33" s="135"/>
      <c r="C33" s="21" t="s">
        <v>13</v>
      </c>
      <c r="D33" s="117">
        <v>0</v>
      </c>
      <c r="E33" s="117">
        <v>0</v>
      </c>
      <c r="F33" s="117">
        <v>0</v>
      </c>
      <c r="G33" s="117">
        <v>0</v>
      </c>
      <c r="H33" s="117">
        <f>SUM(G33,F33)</f>
        <v>0</v>
      </c>
      <c r="I33" s="119" t="e">
        <f t="shared" si="0"/>
        <v>#DIV/0!</v>
      </c>
      <c r="J33" s="119" t="e">
        <f t="shared" si="1"/>
        <v>#DIV/0!</v>
      </c>
      <c r="K33" s="26"/>
    </row>
    <row r="34" spans="1:11" s="4" customFormat="1" ht="38.25">
      <c r="A34" s="150"/>
      <c r="B34" s="135"/>
      <c r="C34" s="21" t="s">
        <v>14</v>
      </c>
      <c r="D34" s="117">
        <v>4674.5</v>
      </c>
      <c r="E34" s="117">
        <v>0</v>
      </c>
      <c r="F34" s="117">
        <v>1334</v>
      </c>
      <c r="G34" s="117">
        <v>0</v>
      </c>
      <c r="H34" s="117">
        <f>SUM(G34,F34)</f>
        <v>1334</v>
      </c>
      <c r="I34" s="119">
        <f t="shared" si="0"/>
        <v>28.537811530644991</v>
      </c>
      <c r="J34" s="119" t="e">
        <f t="shared" si="1"/>
        <v>#DIV/0!</v>
      </c>
      <c r="K34" s="25"/>
    </row>
    <row r="35" spans="1:11" s="4" customFormat="1">
      <c r="A35" s="150"/>
      <c r="B35" s="135"/>
      <c r="C35" s="21"/>
      <c r="D35" s="120"/>
      <c r="E35" s="120"/>
      <c r="F35" s="120"/>
      <c r="G35" s="117"/>
      <c r="H35" s="117"/>
      <c r="I35" s="119" t="e">
        <f t="shared" si="0"/>
        <v>#DIV/0!</v>
      </c>
      <c r="J35" s="119" t="e">
        <f t="shared" si="1"/>
        <v>#DIV/0!</v>
      </c>
      <c r="K35" s="26"/>
    </row>
    <row r="36" spans="1:11" s="4" customFormat="1" ht="38.25">
      <c r="A36" s="150"/>
      <c r="B36" s="136"/>
      <c r="C36" s="21" t="s">
        <v>16</v>
      </c>
      <c r="D36" s="120">
        <v>20.8</v>
      </c>
      <c r="E36" s="120">
        <v>0</v>
      </c>
      <c r="F36" s="120">
        <v>20.8</v>
      </c>
      <c r="G36" s="117">
        <v>0</v>
      </c>
      <c r="H36" s="117">
        <f>SUM(G36,F36)</f>
        <v>20.8</v>
      </c>
      <c r="I36" s="119">
        <f t="shared" si="0"/>
        <v>100</v>
      </c>
      <c r="J36" s="119" t="e">
        <f t="shared" si="1"/>
        <v>#DIV/0!</v>
      </c>
      <c r="K36" s="27"/>
    </row>
    <row r="37" spans="1:11" ht="15" customHeight="1">
      <c r="A37" s="150">
        <v>6</v>
      </c>
      <c r="B37" s="151" t="s">
        <v>37</v>
      </c>
      <c r="C37" s="15" t="s">
        <v>11</v>
      </c>
      <c r="D37" s="118">
        <f>SUM(D38,D39,D40,D41,D42)</f>
        <v>1272.0999999999999</v>
      </c>
      <c r="E37" s="118">
        <f>SUM(E38,E39,E40,E41,E42)</f>
        <v>419.3</v>
      </c>
      <c r="F37" s="118">
        <f>SUM(F38,F39,F40,F41,F42)</f>
        <v>852.8</v>
      </c>
      <c r="G37" s="118">
        <f>SUM(G38,G39,G40,G41,G42)</f>
        <v>419.3</v>
      </c>
      <c r="H37" s="118">
        <f>SUM(F37,G37)</f>
        <v>1272.0999999999999</v>
      </c>
      <c r="I37" s="119">
        <f t="shared" si="0"/>
        <v>100</v>
      </c>
      <c r="J37" s="119">
        <f t="shared" si="1"/>
        <v>100</v>
      </c>
      <c r="K37" s="147"/>
    </row>
    <row r="38" spans="1:11" s="4" customFormat="1" ht="25.5">
      <c r="A38" s="150"/>
      <c r="B38" s="152"/>
      <c r="C38" s="31" t="s">
        <v>12</v>
      </c>
      <c r="D38" s="117">
        <v>0</v>
      </c>
      <c r="E38" s="117">
        <v>0</v>
      </c>
      <c r="F38" s="117">
        <v>0</v>
      </c>
      <c r="G38" s="117">
        <v>0</v>
      </c>
      <c r="H38" s="117">
        <f>SUM(F38,G38)</f>
        <v>0</v>
      </c>
      <c r="I38" s="119" t="e">
        <f t="shared" si="0"/>
        <v>#DIV/0!</v>
      </c>
      <c r="J38" s="119" t="e">
        <f t="shared" si="1"/>
        <v>#DIV/0!</v>
      </c>
      <c r="K38" s="148"/>
    </row>
    <row r="39" spans="1:11" s="4" customFormat="1" ht="25.5">
      <c r="A39" s="150"/>
      <c r="B39" s="152"/>
      <c r="C39" s="31" t="s">
        <v>13</v>
      </c>
      <c r="D39" s="117">
        <v>30</v>
      </c>
      <c r="E39" s="117">
        <v>0</v>
      </c>
      <c r="F39" s="117">
        <v>30</v>
      </c>
      <c r="G39" s="117">
        <v>0</v>
      </c>
      <c r="H39" s="117">
        <f>SUM(F39,G39)</f>
        <v>30</v>
      </c>
      <c r="I39" s="119">
        <f t="shared" si="0"/>
        <v>100</v>
      </c>
      <c r="J39" s="119" t="e">
        <f t="shared" si="1"/>
        <v>#DIV/0!</v>
      </c>
      <c r="K39" s="148"/>
    </row>
    <row r="40" spans="1:11" s="4" customFormat="1" ht="38.25">
      <c r="A40" s="150"/>
      <c r="B40" s="152"/>
      <c r="C40" s="30" t="s">
        <v>14</v>
      </c>
      <c r="D40" s="117">
        <v>1242.0999999999999</v>
      </c>
      <c r="E40" s="117">
        <v>419.3</v>
      </c>
      <c r="F40" s="117">
        <v>822.8</v>
      </c>
      <c r="G40" s="117">
        <v>419.3</v>
      </c>
      <c r="H40" s="117">
        <f>SUM(F40,G40)</f>
        <v>1242.0999999999999</v>
      </c>
      <c r="I40" s="119">
        <f t="shared" si="0"/>
        <v>100</v>
      </c>
      <c r="J40" s="119">
        <f t="shared" si="1"/>
        <v>100</v>
      </c>
      <c r="K40" s="148"/>
    </row>
    <row r="41" spans="1:11" s="4" customFormat="1">
      <c r="A41" s="150"/>
      <c r="B41" s="152"/>
      <c r="C41" s="1"/>
      <c r="D41" s="117"/>
      <c r="E41" s="117"/>
      <c r="F41" s="117"/>
      <c r="G41" s="117"/>
      <c r="H41" s="117"/>
      <c r="I41" s="119" t="e">
        <f t="shared" si="0"/>
        <v>#DIV/0!</v>
      </c>
      <c r="J41" s="119" t="e">
        <f t="shared" si="1"/>
        <v>#DIV/0!</v>
      </c>
      <c r="K41" s="148"/>
    </row>
    <row r="42" spans="1:11" s="4" customFormat="1" ht="38.25">
      <c r="A42" s="150"/>
      <c r="B42" s="153"/>
      <c r="C42" s="21" t="s">
        <v>16</v>
      </c>
      <c r="D42" s="117">
        <v>0</v>
      </c>
      <c r="E42" s="117">
        <v>0</v>
      </c>
      <c r="F42" s="117">
        <v>0</v>
      </c>
      <c r="G42" s="117">
        <v>0</v>
      </c>
      <c r="H42" s="117">
        <f>SUM(F42,G42)</f>
        <v>0</v>
      </c>
      <c r="I42" s="119" t="e">
        <f t="shared" si="0"/>
        <v>#DIV/0!</v>
      </c>
      <c r="J42" s="119" t="e">
        <f t="shared" si="1"/>
        <v>#DIV/0!</v>
      </c>
      <c r="K42" s="149"/>
    </row>
    <row r="43" spans="1:11" ht="15" customHeight="1">
      <c r="A43" s="150">
        <v>7</v>
      </c>
      <c r="B43" s="134" t="s">
        <v>38</v>
      </c>
      <c r="C43" s="15" t="s">
        <v>11</v>
      </c>
      <c r="D43" s="118">
        <f>SUM(D44,D45,D46,D47,D48)</f>
        <v>1018.3</v>
      </c>
      <c r="E43" s="118">
        <f>SUM(E44,E45,E46,E47,E48)</f>
        <v>1018.3</v>
      </c>
      <c r="F43" s="118">
        <f>SUM(F44,F45,F46,F47,F48)</f>
        <v>0</v>
      </c>
      <c r="G43" s="118">
        <f>SUM(G44,G45,G46,G47,G48)</f>
        <v>1017.7</v>
      </c>
      <c r="H43" s="118">
        <f>SUM(G43,F43)</f>
        <v>1017.7</v>
      </c>
      <c r="I43" s="119">
        <f t="shared" si="0"/>
        <v>99.941078267701073</v>
      </c>
      <c r="J43" s="119">
        <f t="shared" si="1"/>
        <v>99.941078267701073</v>
      </c>
      <c r="K43" s="24"/>
    </row>
    <row r="44" spans="1:11" s="7" customFormat="1" ht="26.25">
      <c r="A44" s="150"/>
      <c r="B44" s="135"/>
      <c r="C44" s="1" t="s">
        <v>12</v>
      </c>
      <c r="D44" s="117">
        <v>0</v>
      </c>
      <c r="E44" s="117">
        <v>0</v>
      </c>
      <c r="F44" s="117">
        <v>0</v>
      </c>
      <c r="G44" s="117">
        <v>0</v>
      </c>
      <c r="H44" s="117">
        <f>SUM(G44,F44)</f>
        <v>0</v>
      </c>
      <c r="I44" s="119" t="e">
        <f t="shared" si="0"/>
        <v>#DIV/0!</v>
      </c>
      <c r="J44" s="119" t="e">
        <f t="shared" si="1"/>
        <v>#DIV/0!</v>
      </c>
      <c r="K44" s="143"/>
    </row>
    <row r="45" spans="1:11" s="7" customFormat="1" ht="26.25">
      <c r="A45" s="150"/>
      <c r="B45" s="135"/>
      <c r="C45" s="1" t="s">
        <v>13</v>
      </c>
      <c r="D45" s="117">
        <v>400</v>
      </c>
      <c r="E45" s="117">
        <v>400</v>
      </c>
      <c r="F45" s="117">
        <v>0</v>
      </c>
      <c r="G45" s="117">
        <v>400</v>
      </c>
      <c r="H45" s="117">
        <f>SUM(G45,F45)</f>
        <v>400</v>
      </c>
      <c r="I45" s="119">
        <f t="shared" si="0"/>
        <v>100</v>
      </c>
      <c r="J45" s="119">
        <f t="shared" si="1"/>
        <v>100</v>
      </c>
      <c r="K45" s="143"/>
    </row>
    <row r="46" spans="1:11" s="7" customFormat="1" ht="39">
      <c r="A46" s="150"/>
      <c r="B46" s="135"/>
      <c r="C46" s="1" t="s">
        <v>14</v>
      </c>
      <c r="D46" s="117">
        <v>618.29999999999995</v>
      </c>
      <c r="E46" s="117">
        <v>618.29999999999995</v>
      </c>
      <c r="F46" s="117">
        <v>0</v>
      </c>
      <c r="G46" s="117">
        <v>617.70000000000005</v>
      </c>
      <c r="H46" s="117">
        <f>SUM(G46,F46)</f>
        <v>617.70000000000005</v>
      </c>
      <c r="I46" s="119">
        <f t="shared" si="0"/>
        <v>99.902959728287257</v>
      </c>
      <c r="J46" s="119">
        <f t="shared" si="1"/>
        <v>99.902959728287257</v>
      </c>
      <c r="K46" s="143"/>
    </row>
    <row r="47" spans="1:11" s="7" customFormat="1">
      <c r="A47" s="150"/>
      <c r="B47" s="135"/>
      <c r="C47" s="1"/>
      <c r="D47" s="123"/>
      <c r="E47" s="123"/>
      <c r="F47" s="123"/>
      <c r="G47" s="123"/>
      <c r="H47" s="117"/>
      <c r="I47" s="119" t="e">
        <f t="shared" si="0"/>
        <v>#DIV/0!</v>
      </c>
      <c r="J47" s="119" t="e">
        <f t="shared" si="1"/>
        <v>#DIV/0!</v>
      </c>
      <c r="K47" s="143"/>
    </row>
    <row r="48" spans="1:11" s="7" customFormat="1" ht="38.25">
      <c r="A48" s="150"/>
      <c r="B48" s="136"/>
      <c r="C48" s="21" t="s">
        <v>16</v>
      </c>
      <c r="D48" s="117">
        <v>0</v>
      </c>
      <c r="E48" s="117">
        <v>0</v>
      </c>
      <c r="F48" s="117">
        <v>0</v>
      </c>
      <c r="G48" s="117">
        <v>0</v>
      </c>
      <c r="H48" s="117">
        <f>SUM(G48,F48)</f>
        <v>0</v>
      </c>
      <c r="I48" s="119" t="e">
        <f t="shared" si="0"/>
        <v>#DIV/0!</v>
      </c>
      <c r="J48" s="119" t="e">
        <f t="shared" si="1"/>
        <v>#DIV/0!</v>
      </c>
      <c r="K48" s="143"/>
    </row>
    <row r="49" spans="1:11" s="7" customFormat="1" ht="15" customHeight="1">
      <c r="A49" s="131">
        <v>8</v>
      </c>
      <c r="B49" s="155" t="s">
        <v>39</v>
      </c>
      <c r="C49" s="15" t="s">
        <v>11</v>
      </c>
      <c r="D49" s="118">
        <f>SUM(D50,D51,D52,D53,D54)</f>
        <v>3237823.1</v>
      </c>
      <c r="E49" s="118">
        <f>SUM(E50,E51,E52,E53,E54)</f>
        <v>480291.91000000003</v>
      </c>
      <c r="F49" s="118">
        <f>SUM(F50,F51,F52,F53,F54)</f>
        <v>882053.3</v>
      </c>
      <c r="G49" s="118">
        <f>SUM(G50:G54)</f>
        <v>479712.44</v>
      </c>
      <c r="H49" s="118">
        <f>SUM(,,,G49,F49)</f>
        <v>1361765.74</v>
      </c>
      <c r="I49" s="119">
        <f t="shared" si="0"/>
        <v>42.058064876984787</v>
      </c>
      <c r="J49" s="119">
        <f t="shared" si="1"/>
        <v>99.879350455850897</v>
      </c>
      <c r="K49" s="143"/>
    </row>
    <row r="50" spans="1:11" s="7" customFormat="1" ht="26.25">
      <c r="A50" s="132"/>
      <c r="B50" s="156"/>
      <c r="C50" s="1" t="s">
        <v>12</v>
      </c>
      <c r="D50" s="120">
        <v>18581.099999999999</v>
      </c>
      <c r="E50" s="117">
        <v>709.71</v>
      </c>
      <c r="F50" s="120">
        <v>16891.099999999999</v>
      </c>
      <c r="G50" s="117">
        <v>709.7</v>
      </c>
      <c r="H50" s="117">
        <v>17600.8</v>
      </c>
      <c r="I50" s="119">
        <f t="shared" si="0"/>
        <v>94.724209008078105</v>
      </c>
      <c r="J50" s="119">
        <f t="shared" si="1"/>
        <v>99.998590973778022</v>
      </c>
      <c r="K50" s="143"/>
    </row>
    <row r="51" spans="1:11" s="7" customFormat="1" ht="26.25">
      <c r="A51" s="132"/>
      <c r="B51" s="156"/>
      <c r="C51" s="1" t="s">
        <v>13</v>
      </c>
      <c r="D51" s="120">
        <v>1816557.4</v>
      </c>
      <c r="E51" s="117">
        <v>265391.7</v>
      </c>
      <c r="F51" s="120">
        <v>495013.9</v>
      </c>
      <c r="G51" s="117">
        <v>264941.43</v>
      </c>
      <c r="H51" s="117">
        <v>759955.33</v>
      </c>
      <c r="I51" s="119">
        <f t="shared" si="0"/>
        <v>41.83491972232752</v>
      </c>
      <c r="J51" s="119">
        <f t="shared" si="1"/>
        <v>99.830337572727402</v>
      </c>
      <c r="K51" s="143"/>
    </row>
    <row r="52" spans="1:11" s="7" customFormat="1" ht="39">
      <c r="A52" s="132"/>
      <c r="B52" s="156"/>
      <c r="C52" s="1" t="s">
        <v>14</v>
      </c>
      <c r="D52" s="120">
        <v>1402684.6</v>
      </c>
      <c r="E52" s="117">
        <v>214190.5</v>
      </c>
      <c r="F52" s="120">
        <v>370148.3</v>
      </c>
      <c r="G52" s="117">
        <v>214061.31</v>
      </c>
      <c r="H52" s="117">
        <v>584209.61</v>
      </c>
      <c r="I52" s="119">
        <f t="shared" si="0"/>
        <v>41.64939217269513</v>
      </c>
      <c r="J52" s="119">
        <f t="shared" si="1"/>
        <v>99.9396845331609</v>
      </c>
      <c r="K52" s="143"/>
    </row>
    <row r="53" spans="1:11" s="7" customFormat="1">
      <c r="A53" s="132"/>
      <c r="B53" s="156"/>
      <c r="C53" s="1"/>
      <c r="D53" s="120"/>
      <c r="E53" s="117"/>
      <c r="F53" s="120"/>
      <c r="G53" s="117"/>
      <c r="H53" s="117"/>
      <c r="I53" s="119" t="e">
        <f t="shared" si="0"/>
        <v>#DIV/0!</v>
      </c>
      <c r="J53" s="119" t="e">
        <f t="shared" si="1"/>
        <v>#DIV/0!</v>
      </c>
      <c r="K53" s="143"/>
    </row>
    <row r="54" spans="1:11" s="7" customFormat="1" ht="26.25" customHeight="1">
      <c r="A54" s="133"/>
      <c r="B54" s="157"/>
      <c r="C54" s="21" t="s">
        <v>16</v>
      </c>
      <c r="D54" s="120">
        <v>0</v>
      </c>
      <c r="E54" s="117">
        <v>0</v>
      </c>
      <c r="F54" s="120">
        <v>0</v>
      </c>
      <c r="G54" s="117">
        <v>0</v>
      </c>
      <c r="H54" s="117">
        <f>SUM(F54,G54)</f>
        <v>0</v>
      </c>
      <c r="I54" s="119" t="e">
        <f t="shared" si="0"/>
        <v>#DIV/0!</v>
      </c>
      <c r="J54" s="119" t="e">
        <f t="shared" si="1"/>
        <v>#DIV/0!</v>
      </c>
      <c r="K54" s="143"/>
    </row>
    <row r="55" spans="1:11" s="7" customFormat="1" ht="15" customHeight="1">
      <c r="A55" s="131">
        <v>9</v>
      </c>
      <c r="B55" s="134" t="s">
        <v>21</v>
      </c>
      <c r="C55" s="15" t="s">
        <v>11</v>
      </c>
      <c r="D55" s="118">
        <f>SUM(D56,D57,D58,D59,D60)</f>
        <v>314432.5</v>
      </c>
      <c r="E55" s="118">
        <f>SUM(E56,E57,E58,E59,E60)</f>
        <v>47825.7</v>
      </c>
      <c r="F55" s="118">
        <f>SUM(F56,F57,F58,F59,F60)</f>
        <v>103348.66</v>
      </c>
      <c r="G55" s="124">
        <f>SUM(G56,G57,G58,G59,G60)</f>
        <v>47091.4</v>
      </c>
      <c r="H55" s="118">
        <f>SUM(G55,F55)</f>
        <v>150440.06</v>
      </c>
      <c r="I55" s="119">
        <f t="shared" si="0"/>
        <v>47.844946053604509</v>
      </c>
      <c r="J55" s="119">
        <f t="shared" si="1"/>
        <v>98.464633032030903</v>
      </c>
      <c r="K55" s="143"/>
    </row>
    <row r="56" spans="1:11" s="7" customFormat="1" ht="26.25">
      <c r="A56" s="132"/>
      <c r="B56" s="135"/>
      <c r="C56" s="1" t="s">
        <v>12</v>
      </c>
      <c r="D56" s="120">
        <v>1589.3</v>
      </c>
      <c r="E56" s="117">
        <v>65.7</v>
      </c>
      <c r="F56" s="120">
        <v>1509.56</v>
      </c>
      <c r="G56" s="120">
        <v>65.7</v>
      </c>
      <c r="H56" s="117">
        <f>SUM(G56,F56)</f>
        <v>1575.26</v>
      </c>
      <c r="I56" s="119">
        <f t="shared" si="0"/>
        <v>99.116592210407092</v>
      </c>
      <c r="J56" s="119">
        <f t="shared" si="1"/>
        <v>100</v>
      </c>
      <c r="K56" s="144"/>
    </row>
    <row r="57" spans="1:11" s="7" customFormat="1" ht="26.25">
      <c r="A57" s="132"/>
      <c r="B57" s="135"/>
      <c r="C57" s="1" t="s">
        <v>13</v>
      </c>
      <c r="D57" s="120">
        <v>14023.9</v>
      </c>
      <c r="E57" s="117">
        <v>2887.4</v>
      </c>
      <c r="F57" s="120">
        <v>9701.1</v>
      </c>
      <c r="G57" s="120">
        <v>2543.6</v>
      </c>
      <c r="H57" s="117">
        <f>SUM(G57,F57)</f>
        <v>12244.7</v>
      </c>
      <c r="I57" s="119">
        <f t="shared" si="0"/>
        <v>87.31308694443058</v>
      </c>
      <c r="J57" s="119">
        <f t="shared" si="1"/>
        <v>88.093094133130151</v>
      </c>
      <c r="K57" s="145"/>
    </row>
    <row r="58" spans="1:11" s="7" customFormat="1" ht="39">
      <c r="A58" s="132"/>
      <c r="B58" s="135"/>
      <c r="C58" s="1" t="s">
        <v>14</v>
      </c>
      <c r="D58" s="120">
        <v>278679.59999999998</v>
      </c>
      <c r="E58" s="117">
        <v>41953.1</v>
      </c>
      <c r="F58" s="117">
        <v>86638.5</v>
      </c>
      <c r="G58" s="125">
        <v>41562.6</v>
      </c>
      <c r="H58" s="117">
        <f>SUM(G58,F58)</f>
        <v>128201.1</v>
      </c>
      <c r="I58" s="119">
        <f t="shared" si="0"/>
        <v>46.003044356314568</v>
      </c>
      <c r="J58" s="119">
        <f t="shared" si="1"/>
        <v>99.069198700453597</v>
      </c>
      <c r="K58" s="145"/>
    </row>
    <row r="59" spans="1:11" s="7" customFormat="1">
      <c r="A59" s="132"/>
      <c r="B59" s="135"/>
      <c r="C59" s="1"/>
      <c r="D59" s="126"/>
      <c r="E59" s="127"/>
      <c r="F59" s="126"/>
      <c r="G59" s="126"/>
      <c r="H59" s="127"/>
      <c r="I59" s="119" t="e">
        <f t="shared" si="0"/>
        <v>#DIV/0!</v>
      </c>
      <c r="J59" s="119" t="e">
        <f t="shared" si="1"/>
        <v>#DIV/0!</v>
      </c>
      <c r="K59" s="145"/>
    </row>
    <row r="60" spans="1:11" s="7" customFormat="1" ht="25.5" customHeight="1">
      <c r="A60" s="133"/>
      <c r="B60" s="136"/>
      <c r="C60" s="21" t="s">
        <v>16</v>
      </c>
      <c r="D60" s="117">
        <v>20139.7</v>
      </c>
      <c r="E60" s="117">
        <v>2919.5</v>
      </c>
      <c r="F60" s="117">
        <v>5499.5</v>
      </c>
      <c r="G60" s="117">
        <v>2919.5</v>
      </c>
      <c r="H60" s="117">
        <v>8419</v>
      </c>
      <c r="I60" s="119">
        <f t="shared" si="0"/>
        <v>41.803006003068568</v>
      </c>
      <c r="J60" s="119">
        <f t="shared" si="1"/>
        <v>100</v>
      </c>
      <c r="K60" s="145"/>
    </row>
    <row r="61" spans="1:11" s="7" customFormat="1" ht="15" customHeight="1">
      <c r="A61" s="131">
        <v>10</v>
      </c>
      <c r="B61" s="144" t="s">
        <v>40</v>
      </c>
      <c r="C61" s="15" t="s">
        <v>11</v>
      </c>
      <c r="D61" s="112">
        <f>SUM(D62,D63,D64,D65,D66)</f>
        <v>1708.31</v>
      </c>
      <c r="E61" s="112">
        <f>SUM(E62,E63,E64,E65,E66)</f>
        <v>757.2</v>
      </c>
      <c r="F61" s="112">
        <f>SUM(F62:F64)</f>
        <v>951.11</v>
      </c>
      <c r="G61" s="112">
        <f>SUM(G62,G63,G64,G65,G66)</f>
        <v>637.4</v>
      </c>
      <c r="H61" s="118">
        <f t="shared" ref="H61:H66" si="2">SUM(F61,G61)</f>
        <v>1588.51</v>
      </c>
      <c r="I61" s="119">
        <f t="shared" si="0"/>
        <v>92.987221288876142</v>
      </c>
      <c r="J61" s="119">
        <f t="shared" si="1"/>
        <v>84.178552562070777</v>
      </c>
      <c r="K61" s="146"/>
    </row>
    <row r="62" spans="1:11" s="7" customFormat="1" ht="26.25">
      <c r="A62" s="132"/>
      <c r="B62" s="145"/>
      <c r="C62" s="1" t="s">
        <v>12</v>
      </c>
      <c r="D62" s="120">
        <v>0</v>
      </c>
      <c r="E62" s="117">
        <v>0</v>
      </c>
      <c r="F62" s="120">
        <v>0</v>
      </c>
      <c r="G62" s="120">
        <v>0</v>
      </c>
      <c r="H62" s="117">
        <f t="shared" si="2"/>
        <v>0</v>
      </c>
      <c r="I62" s="119" t="e">
        <f t="shared" si="0"/>
        <v>#DIV/0!</v>
      </c>
      <c r="J62" s="119" t="e">
        <f t="shared" si="1"/>
        <v>#DIV/0!</v>
      </c>
      <c r="K62" s="63"/>
    </row>
    <row r="63" spans="1:11" s="7" customFormat="1" ht="26.25">
      <c r="A63" s="132"/>
      <c r="B63" s="145"/>
      <c r="C63" s="1" t="s">
        <v>13</v>
      </c>
      <c r="D63" s="120">
        <v>0</v>
      </c>
      <c r="E63" s="117">
        <v>0</v>
      </c>
      <c r="F63" s="120"/>
      <c r="G63" s="120">
        <v>0</v>
      </c>
      <c r="H63" s="117">
        <f t="shared" si="2"/>
        <v>0</v>
      </c>
      <c r="I63" s="119" t="e">
        <f t="shared" si="0"/>
        <v>#DIV/0!</v>
      </c>
      <c r="J63" s="119" t="e">
        <f t="shared" si="1"/>
        <v>#DIV/0!</v>
      </c>
      <c r="K63" s="64"/>
    </row>
    <row r="64" spans="1:11" s="7" customFormat="1" ht="39">
      <c r="A64" s="132"/>
      <c r="B64" s="145"/>
      <c r="C64" s="1" t="s">
        <v>14</v>
      </c>
      <c r="D64" s="120">
        <v>1708.31</v>
      </c>
      <c r="E64" s="117">
        <v>757.2</v>
      </c>
      <c r="F64" s="120">
        <v>951.11</v>
      </c>
      <c r="G64" s="120">
        <v>637.4</v>
      </c>
      <c r="H64" s="117">
        <f t="shared" si="2"/>
        <v>1588.51</v>
      </c>
      <c r="I64" s="119">
        <f t="shared" si="0"/>
        <v>92.987221288876142</v>
      </c>
      <c r="J64" s="119">
        <f t="shared" si="1"/>
        <v>84.178552562070777</v>
      </c>
      <c r="K64" s="32"/>
    </row>
    <row r="65" spans="1:11" s="7" customFormat="1">
      <c r="A65" s="132"/>
      <c r="B65" s="145"/>
      <c r="C65" s="1"/>
      <c r="D65" s="128"/>
      <c r="E65" s="129"/>
      <c r="F65" s="128"/>
      <c r="G65" s="128"/>
      <c r="H65" s="129"/>
      <c r="I65" s="119" t="e">
        <f t="shared" si="0"/>
        <v>#DIV/0!</v>
      </c>
      <c r="J65" s="119" t="e">
        <f t="shared" si="1"/>
        <v>#DIV/0!</v>
      </c>
      <c r="K65" s="64">
        <v>0</v>
      </c>
    </row>
    <row r="66" spans="1:11" s="7" customFormat="1" ht="27.75" customHeight="1">
      <c r="A66" s="133"/>
      <c r="B66" s="146"/>
      <c r="C66" s="21" t="s">
        <v>16</v>
      </c>
      <c r="D66" s="130">
        <v>0</v>
      </c>
      <c r="E66" s="130">
        <v>0</v>
      </c>
      <c r="F66" s="130">
        <v>0</v>
      </c>
      <c r="G66" s="130">
        <v>0</v>
      </c>
      <c r="H66" s="117">
        <f t="shared" si="2"/>
        <v>0</v>
      </c>
      <c r="I66" s="119" t="e">
        <f t="shared" si="0"/>
        <v>#DIV/0!</v>
      </c>
      <c r="J66" s="119" t="e">
        <f t="shared" si="1"/>
        <v>#DIV/0!</v>
      </c>
      <c r="K66" s="64"/>
    </row>
    <row r="67" spans="1:11" s="7" customFormat="1" ht="15" customHeight="1">
      <c r="A67" s="131">
        <v>11</v>
      </c>
      <c r="B67" s="144" t="s">
        <v>41</v>
      </c>
      <c r="C67" s="15" t="s">
        <v>11</v>
      </c>
      <c r="D67" s="112">
        <f>SUM(D68,D69,D70,D71,D72)</f>
        <v>13182.630000000001</v>
      </c>
      <c r="E67" s="112">
        <f>SUM(E68,E69,E70,E71,E72)</f>
        <v>4040.2</v>
      </c>
      <c r="F67" s="112">
        <f>SUM(F68,F69,F70,F71,F72)</f>
        <v>5328.89</v>
      </c>
      <c r="G67" s="112">
        <f>SUM(G68,G69,G70,G71,G72)</f>
        <v>4039.2999999999997</v>
      </c>
      <c r="H67" s="118">
        <f>SUM(G67,F67)</f>
        <v>9368.19</v>
      </c>
      <c r="I67" s="119">
        <f t="shared" si="0"/>
        <v>71.064650983908379</v>
      </c>
      <c r="J67" s="119">
        <f t="shared" si="1"/>
        <v>99.977723875055688</v>
      </c>
      <c r="K67" s="65"/>
    </row>
    <row r="68" spans="1:11" s="7" customFormat="1" ht="26.25">
      <c r="A68" s="132"/>
      <c r="B68" s="145"/>
      <c r="C68" s="1" t="s">
        <v>12</v>
      </c>
      <c r="D68" s="120">
        <v>1901.79</v>
      </c>
      <c r="E68" s="117">
        <v>0</v>
      </c>
      <c r="F68" s="120">
        <v>1901.79</v>
      </c>
      <c r="G68" s="120">
        <v>0</v>
      </c>
      <c r="H68" s="117">
        <f>SUM(G68,F68)</f>
        <v>1901.79</v>
      </c>
      <c r="I68" s="119">
        <f t="shared" si="0"/>
        <v>100</v>
      </c>
      <c r="J68" s="119" t="e">
        <f t="shared" si="1"/>
        <v>#DIV/0!</v>
      </c>
      <c r="K68" s="137"/>
    </row>
    <row r="69" spans="1:11" s="7" customFormat="1" ht="26.25">
      <c r="A69" s="132"/>
      <c r="B69" s="145"/>
      <c r="C69" s="1" t="s">
        <v>13</v>
      </c>
      <c r="D69" s="120">
        <v>1737.8</v>
      </c>
      <c r="E69" s="117">
        <v>0</v>
      </c>
      <c r="F69" s="120">
        <v>1737.8</v>
      </c>
      <c r="G69" s="120">
        <v>0</v>
      </c>
      <c r="H69" s="117">
        <f>SUM(G69,F69)</f>
        <v>1737.8</v>
      </c>
      <c r="I69" s="119">
        <f t="shared" si="0"/>
        <v>100</v>
      </c>
      <c r="J69" s="119" t="e">
        <f t="shared" si="1"/>
        <v>#DIV/0!</v>
      </c>
      <c r="K69" s="138"/>
    </row>
    <row r="70" spans="1:11" s="7" customFormat="1" ht="39">
      <c r="A70" s="132"/>
      <c r="B70" s="145"/>
      <c r="C70" s="1" t="s">
        <v>14</v>
      </c>
      <c r="D70" s="120">
        <v>9543.0400000000009</v>
      </c>
      <c r="E70" s="117">
        <v>3990.6</v>
      </c>
      <c r="F70" s="120">
        <v>1689.3</v>
      </c>
      <c r="G70" s="120">
        <v>3990.6</v>
      </c>
      <c r="H70" s="117">
        <f>SUM(G70,F70)</f>
        <v>5679.9</v>
      </c>
      <c r="I70" s="119">
        <f t="shared" si="0"/>
        <v>59.518769700221306</v>
      </c>
      <c r="J70" s="119">
        <f t="shared" si="1"/>
        <v>100</v>
      </c>
      <c r="K70" s="138"/>
    </row>
    <row r="71" spans="1:11" s="7" customFormat="1">
      <c r="A71" s="132"/>
      <c r="B71" s="145"/>
      <c r="C71" s="1"/>
      <c r="D71" s="128"/>
      <c r="E71" s="129"/>
      <c r="F71" s="128"/>
      <c r="G71" s="128"/>
      <c r="H71" s="117"/>
      <c r="I71" s="119" t="e">
        <f t="shared" si="0"/>
        <v>#DIV/0!</v>
      </c>
      <c r="J71" s="119" t="e">
        <f t="shared" si="1"/>
        <v>#DIV/0!</v>
      </c>
      <c r="K71" s="138"/>
    </row>
    <row r="72" spans="1:11" s="7" customFormat="1" ht="38.25">
      <c r="A72" s="133"/>
      <c r="B72" s="146"/>
      <c r="C72" s="21" t="s">
        <v>16</v>
      </c>
      <c r="D72" s="130">
        <v>0</v>
      </c>
      <c r="E72" s="130">
        <v>49.6</v>
      </c>
      <c r="F72" s="130">
        <v>0</v>
      </c>
      <c r="G72" s="130">
        <v>48.7</v>
      </c>
      <c r="H72" s="117">
        <f>SUM(G72,F72)</f>
        <v>48.7</v>
      </c>
      <c r="I72" s="119" t="e">
        <f t="shared" ref="I72:I120" si="3">(H72/D72)*100</f>
        <v>#DIV/0!</v>
      </c>
      <c r="J72" s="119">
        <f t="shared" ref="J72:J120" si="4">G72/E72*100</f>
        <v>98.185483870967744</v>
      </c>
      <c r="K72" s="138"/>
    </row>
    <row r="73" spans="1:11" s="7" customFormat="1" ht="15" customHeight="1">
      <c r="A73" s="131">
        <v>12</v>
      </c>
      <c r="B73" s="134" t="s">
        <v>42</v>
      </c>
      <c r="C73" s="15" t="s">
        <v>11</v>
      </c>
      <c r="D73" s="118">
        <f>SUM(D74,D75,D76,D78)</f>
        <v>77471.199999999997</v>
      </c>
      <c r="E73" s="118">
        <f>SUM(E74:E78)</f>
        <v>27113.599999999999</v>
      </c>
      <c r="F73" s="118">
        <f>SUM(F74,F75,F76,F77,F78)</f>
        <v>18354.8</v>
      </c>
      <c r="G73" s="118">
        <f>SUM(G74,G75,G76,G77,G78)</f>
        <v>25471.1</v>
      </c>
      <c r="H73" s="118">
        <f>SUM(G73,F73)</f>
        <v>43825.899999999994</v>
      </c>
      <c r="I73" s="119">
        <f t="shared" si="3"/>
        <v>56.570570741127021</v>
      </c>
      <c r="J73" s="119">
        <f t="shared" si="4"/>
        <v>93.942154490735277</v>
      </c>
      <c r="K73" s="139"/>
    </row>
    <row r="74" spans="1:11" s="7" customFormat="1" ht="26.25">
      <c r="A74" s="132"/>
      <c r="B74" s="135"/>
      <c r="C74" s="1" t="s">
        <v>12</v>
      </c>
      <c r="D74" s="120">
        <v>3237</v>
      </c>
      <c r="E74" s="117">
        <v>0</v>
      </c>
      <c r="F74" s="120">
        <v>3177.1</v>
      </c>
      <c r="G74" s="120">
        <v>0</v>
      </c>
      <c r="H74" s="117">
        <f>SUM(G74,F74)</f>
        <v>3177.1</v>
      </c>
      <c r="I74" s="119">
        <f t="shared" si="3"/>
        <v>98.149521161569353</v>
      </c>
      <c r="J74" s="119" t="e">
        <f t="shared" si="4"/>
        <v>#DIV/0!</v>
      </c>
      <c r="K74" s="137"/>
    </row>
    <row r="75" spans="1:11" s="7" customFormat="1" ht="25.5">
      <c r="A75" s="132"/>
      <c r="B75" s="135"/>
      <c r="C75" s="21" t="s">
        <v>13</v>
      </c>
      <c r="D75" s="120">
        <v>21759</v>
      </c>
      <c r="E75" s="117">
        <v>12753</v>
      </c>
      <c r="F75" s="120">
        <v>5058.3</v>
      </c>
      <c r="G75" s="120">
        <v>12423.4</v>
      </c>
      <c r="H75" s="117">
        <f>SUM(G75,F75)</f>
        <v>17481.7</v>
      </c>
      <c r="I75" s="119">
        <f t="shared" si="3"/>
        <v>80.34238705822878</v>
      </c>
      <c r="J75" s="119">
        <f t="shared" si="4"/>
        <v>97.415510076060528</v>
      </c>
      <c r="K75" s="138"/>
    </row>
    <row r="76" spans="1:11" s="7" customFormat="1" ht="39">
      <c r="A76" s="132"/>
      <c r="B76" s="135"/>
      <c r="C76" s="1" t="s">
        <v>14</v>
      </c>
      <c r="D76" s="120">
        <v>52475.199999999997</v>
      </c>
      <c r="E76" s="117">
        <v>14360.6</v>
      </c>
      <c r="F76" s="120">
        <v>10119.4</v>
      </c>
      <c r="G76" s="120">
        <v>13047.7</v>
      </c>
      <c r="H76" s="117">
        <f>SUM(G76,F76)</f>
        <v>23167.1</v>
      </c>
      <c r="I76" s="119">
        <f t="shared" si="3"/>
        <v>44.148664511998049</v>
      </c>
      <c r="J76" s="119">
        <f t="shared" si="4"/>
        <v>90.857624333245141</v>
      </c>
      <c r="K76" s="138"/>
    </row>
    <row r="77" spans="1:11" s="7" customFormat="1">
      <c r="A77" s="132"/>
      <c r="B77" s="135"/>
      <c r="C77" s="1"/>
      <c r="D77" s="120"/>
      <c r="E77" s="117"/>
      <c r="F77" s="120"/>
      <c r="G77" s="120"/>
      <c r="H77" s="117"/>
      <c r="I77" s="119" t="e">
        <f t="shared" si="3"/>
        <v>#DIV/0!</v>
      </c>
      <c r="J77" s="119" t="e">
        <f t="shared" si="4"/>
        <v>#DIV/0!</v>
      </c>
      <c r="K77" s="138"/>
    </row>
    <row r="78" spans="1:11" s="7" customFormat="1" ht="46.5" customHeight="1">
      <c r="A78" s="133"/>
      <c r="B78" s="136"/>
      <c r="C78" s="21" t="s">
        <v>16</v>
      </c>
      <c r="D78" s="117">
        <v>0</v>
      </c>
      <c r="E78" s="117">
        <v>0</v>
      </c>
      <c r="F78" s="117">
        <v>0</v>
      </c>
      <c r="G78" s="117">
        <v>0</v>
      </c>
      <c r="H78" s="117">
        <f>SUM(G78,F78)</f>
        <v>0</v>
      </c>
      <c r="I78" s="119" t="e">
        <f t="shared" si="3"/>
        <v>#DIV/0!</v>
      </c>
      <c r="J78" s="119" t="e">
        <f t="shared" si="4"/>
        <v>#DIV/0!</v>
      </c>
      <c r="K78" s="138"/>
    </row>
    <row r="79" spans="1:11" s="7" customFormat="1" ht="15" customHeight="1">
      <c r="A79" s="131">
        <v>13</v>
      </c>
      <c r="B79" s="134" t="s">
        <v>43</v>
      </c>
      <c r="C79" s="15" t="s">
        <v>11</v>
      </c>
      <c r="D79" s="118">
        <f>SUM(D80,D81,D82,D84,D83)</f>
        <v>311917.59999999998</v>
      </c>
      <c r="E79" s="118">
        <f>SUM(E80,E81,E82,E83,E84)</f>
        <v>119845.7</v>
      </c>
      <c r="F79" s="118">
        <f>SUM(F80,F81,F82,F84,F83)</f>
        <v>48278.89</v>
      </c>
      <c r="G79" s="118">
        <f>SUM(G80,G81,G82,G83,G84)</f>
        <v>119800.7</v>
      </c>
      <c r="H79" s="118">
        <f>SUM(H80,H81,H82,H83,H84)</f>
        <v>168079.6</v>
      </c>
      <c r="I79" s="119">
        <f t="shared" si="3"/>
        <v>53.88589807051607</v>
      </c>
      <c r="J79" s="119">
        <f t="shared" si="4"/>
        <v>99.962451719168897</v>
      </c>
      <c r="K79" s="139"/>
    </row>
    <row r="80" spans="1:11" s="7" customFormat="1" ht="26.25">
      <c r="A80" s="132"/>
      <c r="B80" s="135"/>
      <c r="C80" s="1" t="s">
        <v>12</v>
      </c>
      <c r="D80" s="120">
        <v>0</v>
      </c>
      <c r="E80" s="117">
        <v>0</v>
      </c>
      <c r="F80" s="120">
        <v>0</v>
      </c>
      <c r="G80" s="120">
        <v>0</v>
      </c>
      <c r="H80" s="117">
        <v>0</v>
      </c>
      <c r="I80" s="119" t="e">
        <f t="shared" si="3"/>
        <v>#DIV/0!</v>
      </c>
      <c r="J80" s="119" t="e">
        <f t="shared" si="4"/>
        <v>#DIV/0!</v>
      </c>
      <c r="K80" s="137"/>
    </row>
    <row r="81" spans="1:11" s="7" customFormat="1" ht="25.5">
      <c r="A81" s="132"/>
      <c r="B81" s="135"/>
      <c r="C81" s="21" t="s">
        <v>13</v>
      </c>
      <c r="D81" s="120">
        <v>0</v>
      </c>
      <c r="E81" s="117">
        <v>0</v>
      </c>
      <c r="F81" s="120">
        <v>0</v>
      </c>
      <c r="G81" s="120">
        <v>0</v>
      </c>
      <c r="H81" s="117">
        <v>0</v>
      </c>
      <c r="I81" s="119" t="e">
        <f t="shared" si="3"/>
        <v>#DIV/0!</v>
      </c>
      <c r="J81" s="119" t="e">
        <f t="shared" si="4"/>
        <v>#DIV/0!</v>
      </c>
      <c r="K81" s="138"/>
    </row>
    <row r="82" spans="1:11" s="7" customFormat="1" ht="39">
      <c r="A82" s="132"/>
      <c r="B82" s="135"/>
      <c r="C82" s="1" t="s">
        <v>14</v>
      </c>
      <c r="D82" s="120">
        <v>311917.59999999998</v>
      </c>
      <c r="E82" s="117">
        <v>119845.7</v>
      </c>
      <c r="F82" s="120">
        <v>48278.89</v>
      </c>
      <c r="G82" s="120">
        <v>119800.7</v>
      </c>
      <c r="H82" s="117">
        <v>168079.6</v>
      </c>
      <c r="I82" s="119">
        <f t="shared" si="3"/>
        <v>53.88589807051607</v>
      </c>
      <c r="J82" s="119">
        <f t="shared" si="4"/>
        <v>99.962451719168897</v>
      </c>
      <c r="K82" s="138"/>
    </row>
    <row r="83" spans="1:11" s="7" customFormat="1">
      <c r="A83" s="132"/>
      <c r="B83" s="135"/>
      <c r="C83" s="1"/>
      <c r="D83" s="120"/>
      <c r="E83" s="117"/>
      <c r="F83" s="120"/>
      <c r="G83" s="120"/>
      <c r="H83" s="117"/>
      <c r="I83" s="119" t="e">
        <f t="shared" si="3"/>
        <v>#DIV/0!</v>
      </c>
      <c r="J83" s="119" t="e">
        <f t="shared" si="4"/>
        <v>#DIV/0!</v>
      </c>
      <c r="K83" s="138"/>
    </row>
    <row r="84" spans="1:11" s="7" customFormat="1" ht="24" customHeight="1">
      <c r="A84" s="133"/>
      <c r="B84" s="136"/>
      <c r="C84" s="21" t="s">
        <v>16</v>
      </c>
      <c r="D84" s="117">
        <v>0</v>
      </c>
      <c r="E84" s="117">
        <v>0</v>
      </c>
      <c r="F84" s="117">
        <v>0</v>
      </c>
      <c r="G84" s="117">
        <v>0</v>
      </c>
      <c r="H84" s="117">
        <v>0</v>
      </c>
      <c r="I84" s="119" t="e">
        <f t="shared" si="3"/>
        <v>#DIV/0!</v>
      </c>
      <c r="J84" s="119" t="e">
        <f t="shared" si="4"/>
        <v>#DIV/0!</v>
      </c>
      <c r="K84" s="138"/>
    </row>
    <row r="85" spans="1:11" ht="15" customHeight="1">
      <c r="A85" s="131">
        <v>14</v>
      </c>
      <c r="B85" s="134" t="s">
        <v>44</v>
      </c>
      <c r="C85" s="15" t="s">
        <v>17</v>
      </c>
      <c r="D85" s="113">
        <f>SUM(D86,D87,D88,D89,D90)</f>
        <v>33.9</v>
      </c>
      <c r="E85" s="113">
        <f>SUM(E86,E87,E88,E89,E90)</f>
        <v>11.3</v>
      </c>
      <c r="F85" s="113">
        <f>SUM(F86,F87,F88,F89,F90)</f>
        <v>11.3</v>
      </c>
      <c r="G85" s="113">
        <f>SUM(G86,G87,G88,G89,G90)</f>
        <v>11.3</v>
      </c>
      <c r="H85" s="113">
        <f>SUM(G85,F85)</f>
        <v>22.6</v>
      </c>
      <c r="I85" s="119">
        <f t="shared" si="3"/>
        <v>66.666666666666671</v>
      </c>
      <c r="J85" s="119">
        <f t="shared" si="4"/>
        <v>100</v>
      </c>
      <c r="K85" s="139"/>
    </row>
    <row r="86" spans="1:11" s="4" customFormat="1" ht="25.5">
      <c r="A86" s="132"/>
      <c r="B86" s="135"/>
      <c r="C86" s="21" t="s">
        <v>12</v>
      </c>
      <c r="D86" s="130">
        <v>0</v>
      </c>
      <c r="E86" s="130">
        <v>0</v>
      </c>
      <c r="F86" s="130">
        <v>0</v>
      </c>
      <c r="G86" s="130">
        <v>0</v>
      </c>
      <c r="H86" s="130">
        <f>SUM(G86,F86)</f>
        <v>0</v>
      </c>
      <c r="I86" s="119" t="e">
        <f t="shared" si="3"/>
        <v>#DIV/0!</v>
      </c>
      <c r="J86" s="119" t="e">
        <f t="shared" si="4"/>
        <v>#DIV/0!</v>
      </c>
      <c r="K86" s="137"/>
    </row>
    <row r="87" spans="1:11" s="4" customFormat="1" ht="25.5">
      <c r="A87" s="132"/>
      <c r="B87" s="135"/>
      <c r="C87" s="21" t="s">
        <v>13</v>
      </c>
      <c r="D87" s="130">
        <v>0</v>
      </c>
      <c r="E87" s="130">
        <v>0</v>
      </c>
      <c r="F87" s="130">
        <v>0</v>
      </c>
      <c r="G87" s="130">
        <v>0</v>
      </c>
      <c r="H87" s="130">
        <f>SUM(G87,F87)</f>
        <v>0</v>
      </c>
      <c r="I87" s="119" t="e">
        <f t="shared" si="3"/>
        <v>#DIV/0!</v>
      </c>
      <c r="J87" s="119" t="e">
        <f t="shared" si="4"/>
        <v>#DIV/0!</v>
      </c>
      <c r="K87" s="138"/>
    </row>
    <row r="88" spans="1:11" s="4" customFormat="1" ht="38.25">
      <c r="A88" s="132"/>
      <c r="B88" s="135"/>
      <c r="C88" s="21" t="s">
        <v>14</v>
      </c>
      <c r="D88" s="130">
        <v>33.9</v>
      </c>
      <c r="E88" s="130">
        <v>11.3</v>
      </c>
      <c r="F88" s="130">
        <v>11.3</v>
      </c>
      <c r="G88" s="130">
        <v>11.3</v>
      </c>
      <c r="H88" s="130">
        <f>SUM(G88,F88)</f>
        <v>22.6</v>
      </c>
      <c r="I88" s="119">
        <f t="shared" si="3"/>
        <v>66.666666666666671</v>
      </c>
      <c r="J88" s="119">
        <f t="shared" si="4"/>
        <v>100</v>
      </c>
      <c r="K88" s="138"/>
    </row>
    <row r="89" spans="1:11" s="4" customFormat="1">
      <c r="A89" s="132"/>
      <c r="B89" s="135"/>
      <c r="C89" s="21"/>
      <c r="D89" s="130"/>
      <c r="E89" s="130"/>
      <c r="F89" s="130"/>
      <c r="G89" s="130"/>
      <c r="H89" s="130"/>
      <c r="I89" s="119" t="e">
        <f t="shared" si="3"/>
        <v>#DIV/0!</v>
      </c>
      <c r="J89" s="119" t="e">
        <f t="shared" si="4"/>
        <v>#DIV/0!</v>
      </c>
      <c r="K89" s="138"/>
    </row>
    <row r="90" spans="1:11" s="4" customFormat="1" ht="25.5" customHeight="1">
      <c r="A90" s="133"/>
      <c r="B90" s="136"/>
      <c r="C90" s="21" t="s">
        <v>16</v>
      </c>
      <c r="D90" s="129">
        <v>0</v>
      </c>
      <c r="E90" s="129">
        <v>0</v>
      </c>
      <c r="F90" s="129">
        <v>0</v>
      </c>
      <c r="G90" s="129">
        <v>0</v>
      </c>
      <c r="H90" s="129">
        <f>SUM(G90,F90)</f>
        <v>0</v>
      </c>
      <c r="I90" s="119" t="e">
        <f t="shared" si="3"/>
        <v>#DIV/0!</v>
      </c>
      <c r="J90" s="119" t="e">
        <f t="shared" si="4"/>
        <v>#DIV/0!</v>
      </c>
      <c r="K90" s="138"/>
    </row>
    <row r="91" spans="1:11" ht="15" customHeight="1">
      <c r="A91" s="131">
        <v>15</v>
      </c>
      <c r="B91" s="134" t="s">
        <v>45</v>
      </c>
      <c r="C91" s="15" t="s">
        <v>17</v>
      </c>
      <c r="D91" s="113">
        <f>SUM(D92,D93,D94,D95,D96)</f>
        <v>460</v>
      </c>
      <c r="E91" s="113">
        <f>SUM(E92,E93,E94,E95,E96)</f>
        <v>60</v>
      </c>
      <c r="F91" s="113">
        <f>SUM(F92,F93,F94,F95,F96)</f>
        <v>0</v>
      </c>
      <c r="G91" s="113">
        <f>SUM(G92,G93,G94,G95,G96)</f>
        <v>60</v>
      </c>
      <c r="H91" s="113">
        <f>SUM(G91,F91)</f>
        <v>60</v>
      </c>
      <c r="I91" s="119">
        <f t="shared" si="3"/>
        <v>13.043478260869565</v>
      </c>
      <c r="J91" s="119">
        <f t="shared" si="4"/>
        <v>100</v>
      </c>
      <c r="K91" s="139"/>
    </row>
    <row r="92" spans="1:11" ht="25.5">
      <c r="A92" s="132"/>
      <c r="B92" s="135"/>
      <c r="C92" s="21" t="s">
        <v>12</v>
      </c>
      <c r="D92" s="130">
        <v>0</v>
      </c>
      <c r="E92" s="130">
        <v>0</v>
      </c>
      <c r="F92" s="130">
        <v>0</v>
      </c>
      <c r="G92" s="130">
        <v>0</v>
      </c>
      <c r="H92" s="130">
        <f>SUM(G92,F92)</f>
        <v>0</v>
      </c>
      <c r="I92" s="119" t="e">
        <f t="shared" si="3"/>
        <v>#DIV/0!</v>
      </c>
      <c r="J92" s="119" t="e">
        <f t="shared" si="4"/>
        <v>#DIV/0!</v>
      </c>
      <c r="K92" s="137"/>
    </row>
    <row r="93" spans="1:11" ht="25.5">
      <c r="A93" s="132"/>
      <c r="B93" s="135"/>
      <c r="C93" s="21" t="s">
        <v>13</v>
      </c>
      <c r="D93" s="130">
        <v>280</v>
      </c>
      <c r="E93" s="130">
        <v>0</v>
      </c>
      <c r="F93" s="130">
        <v>0</v>
      </c>
      <c r="G93" s="130">
        <v>0</v>
      </c>
      <c r="H93" s="130">
        <f>SUM(G93,F93)</f>
        <v>0</v>
      </c>
      <c r="I93" s="119">
        <f t="shared" si="3"/>
        <v>0</v>
      </c>
      <c r="J93" s="119" t="e">
        <f t="shared" si="4"/>
        <v>#DIV/0!</v>
      </c>
      <c r="K93" s="138"/>
    </row>
    <row r="94" spans="1:11" ht="38.25">
      <c r="A94" s="132"/>
      <c r="B94" s="135"/>
      <c r="C94" s="21" t="s">
        <v>14</v>
      </c>
      <c r="D94" s="130">
        <v>180</v>
      </c>
      <c r="E94" s="130">
        <v>60</v>
      </c>
      <c r="F94" s="130">
        <v>0</v>
      </c>
      <c r="G94" s="130">
        <v>60</v>
      </c>
      <c r="H94" s="130">
        <v>60</v>
      </c>
      <c r="I94" s="119">
        <f t="shared" si="3"/>
        <v>33.333333333333329</v>
      </c>
      <c r="J94" s="119">
        <f t="shared" si="4"/>
        <v>100</v>
      </c>
      <c r="K94" s="138"/>
    </row>
    <row r="95" spans="1:11">
      <c r="A95" s="132"/>
      <c r="B95" s="135"/>
      <c r="C95" s="21"/>
      <c r="D95" s="130"/>
      <c r="E95" s="130"/>
      <c r="F95" s="130"/>
      <c r="G95" s="130"/>
      <c r="H95" s="130"/>
      <c r="I95" s="119" t="e">
        <f t="shared" si="3"/>
        <v>#DIV/0!</v>
      </c>
      <c r="J95" s="119" t="e">
        <f t="shared" si="4"/>
        <v>#DIV/0!</v>
      </c>
      <c r="K95" s="138"/>
    </row>
    <row r="96" spans="1:11" ht="24.75" customHeight="1">
      <c r="A96" s="133"/>
      <c r="B96" s="136"/>
      <c r="C96" s="21" t="s">
        <v>16</v>
      </c>
      <c r="D96" s="129">
        <v>0</v>
      </c>
      <c r="E96" s="129">
        <v>0</v>
      </c>
      <c r="F96" s="129">
        <v>0</v>
      </c>
      <c r="G96" s="129">
        <v>0</v>
      </c>
      <c r="H96" s="129">
        <f>SUM(G96,F96)</f>
        <v>0</v>
      </c>
      <c r="I96" s="119" t="e">
        <f t="shared" si="3"/>
        <v>#DIV/0!</v>
      </c>
      <c r="J96" s="119" t="e">
        <f t="shared" si="4"/>
        <v>#DIV/0!</v>
      </c>
      <c r="K96" s="138"/>
    </row>
    <row r="97" spans="1:11" ht="15" customHeight="1">
      <c r="A97" s="131">
        <v>16</v>
      </c>
      <c r="B97" s="134" t="s">
        <v>46</v>
      </c>
      <c r="C97" s="15" t="s">
        <v>17</v>
      </c>
      <c r="D97" s="113">
        <f>SUM(D98,D99,D100,D101,D102)</f>
        <v>3088.4</v>
      </c>
      <c r="E97" s="113">
        <f>SUM(E98,E99,E100,E101,E102)</f>
        <v>1439.33</v>
      </c>
      <c r="F97" s="113">
        <f>SUM(F98,F99,F100,F101,F102)</f>
        <v>0</v>
      </c>
      <c r="G97" s="113">
        <f>SUM(G98,G99,G100,G101,G102)</f>
        <v>1149.3</v>
      </c>
      <c r="H97" s="113">
        <f>SUM(G97,F97)</f>
        <v>1149.3</v>
      </c>
      <c r="I97" s="119">
        <f t="shared" si="3"/>
        <v>37.213443854422998</v>
      </c>
      <c r="J97" s="119">
        <f t="shared" si="4"/>
        <v>79.849652268763933</v>
      </c>
      <c r="K97" s="139"/>
    </row>
    <row r="98" spans="1:11" ht="15" customHeight="1">
      <c r="A98" s="132"/>
      <c r="B98" s="135"/>
      <c r="C98" s="21" t="s">
        <v>12</v>
      </c>
      <c r="D98" s="130">
        <v>0</v>
      </c>
      <c r="E98" s="130">
        <v>0</v>
      </c>
      <c r="F98" s="130">
        <v>0</v>
      </c>
      <c r="G98" s="130">
        <v>0</v>
      </c>
      <c r="H98" s="130">
        <f>SUM(G98,F98)</f>
        <v>0</v>
      </c>
      <c r="I98" s="119" t="e">
        <f t="shared" si="3"/>
        <v>#DIV/0!</v>
      </c>
      <c r="J98" s="119" t="e">
        <f t="shared" si="4"/>
        <v>#DIV/0!</v>
      </c>
      <c r="K98" s="116"/>
    </row>
    <row r="99" spans="1:11" ht="24" customHeight="1">
      <c r="A99" s="132"/>
      <c r="B99" s="135"/>
      <c r="C99" s="21" t="s">
        <v>13</v>
      </c>
      <c r="D99" s="130">
        <v>0</v>
      </c>
      <c r="E99" s="130">
        <v>0</v>
      </c>
      <c r="F99" s="130">
        <v>0</v>
      </c>
      <c r="G99" s="130">
        <v>0</v>
      </c>
      <c r="H99" s="130">
        <f>SUM(G99,F99)</f>
        <v>0</v>
      </c>
      <c r="I99" s="119" t="e">
        <f t="shared" si="3"/>
        <v>#DIV/0!</v>
      </c>
      <c r="J99" s="119" t="e">
        <f t="shared" si="4"/>
        <v>#DIV/0!</v>
      </c>
      <c r="K99" s="114"/>
    </row>
    <row r="100" spans="1:11" ht="38.25">
      <c r="A100" s="132"/>
      <c r="B100" s="135"/>
      <c r="C100" s="21" t="s">
        <v>14</v>
      </c>
      <c r="D100" s="130">
        <v>3088.4</v>
      </c>
      <c r="E100" s="130">
        <v>1439.33</v>
      </c>
      <c r="F100" s="130">
        <v>0</v>
      </c>
      <c r="G100" s="130">
        <v>1149.3</v>
      </c>
      <c r="H100" s="130">
        <f>SUM(G100,F100)</f>
        <v>1149.3</v>
      </c>
      <c r="I100" s="119">
        <f t="shared" si="3"/>
        <v>37.213443854422998</v>
      </c>
      <c r="J100" s="119">
        <f t="shared" si="4"/>
        <v>79.849652268763933</v>
      </c>
      <c r="K100" s="114"/>
    </row>
    <row r="101" spans="1:11">
      <c r="A101" s="132"/>
      <c r="B101" s="135"/>
      <c r="C101" s="21"/>
      <c r="D101" s="130"/>
      <c r="E101" s="130"/>
      <c r="F101" s="130"/>
      <c r="G101" s="130"/>
      <c r="H101" s="130"/>
      <c r="I101" s="119" t="e">
        <f t="shared" si="3"/>
        <v>#DIV/0!</v>
      </c>
      <c r="J101" s="119" t="e">
        <f t="shared" si="4"/>
        <v>#DIV/0!</v>
      </c>
      <c r="K101" s="114"/>
    </row>
    <row r="102" spans="1:11" ht="24" customHeight="1">
      <c r="A102" s="133"/>
      <c r="B102" s="136"/>
      <c r="C102" s="21" t="s">
        <v>16</v>
      </c>
      <c r="D102" s="129">
        <v>0</v>
      </c>
      <c r="E102" s="129">
        <v>0</v>
      </c>
      <c r="F102" s="129">
        <v>0</v>
      </c>
      <c r="G102" s="129">
        <v>0</v>
      </c>
      <c r="H102" s="129">
        <f>SUM(G102,F102)</f>
        <v>0</v>
      </c>
      <c r="I102" s="119" t="e">
        <f t="shared" si="3"/>
        <v>#DIV/0!</v>
      </c>
      <c r="J102" s="119" t="e">
        <f t="shared" si="4"/>
        <v>#DIV/0!</v>
      </c>
      <c r="K102" s="115"/>
    </row>
    <row r="103" spans="1:11" ht="15" customHeight="1">
      <c r="A103" s="131">
        <v>17</v>
      </c>
      <c r="B103" s="134" t="s">
        <v>47</v>
      </c>
      <c r="C103" s="15" t="s">
        <v>17</v>
      </c>
      <c r="D103" s="113">
        <f>SUM(D104,D105,D106,D107,D108)</f>
        <v>117226.5</v>
      </c>
      <c r="E103" s="113">
        <f>SUM(E104,E105,E106,E107,E108)</f>
        <v>8506.2000000000007</v>
      </c>
      <c r="F103" s="113">
        <f>SUM(F104,F105,F106,F107,F108)</f>
        <v>0</v>
      </c>
      <c r="G103" s="113">
        <f>SUM(G104,G105,G106,G107,G108)</f>
        <v>7002.8</v>
      </c>
      <c r="H103" s="113">
        <f>SUM(G103,F103)</f>
        <v>7002.8</v>
      </c>
      <c r="I103" s="119">
        <f t="shared" si="3"/>
        <v>5.9737346077891944</v>
      </c>
      <c r="J103" s="119">
        <f t="shared" si="4"/>
        <v>82.325832921868752</v>
      </c>
      <c r="K103" s="116"/>
    </row>
    <row r="104" spans="1:11" ht="25.5">
      <c r="A104" s="132"/>
      <c r="B104" s="135"/>
      <c r="C104" s="21" t="s">
        <v>12</v>
      </c>
      <c r="D104" s="130">
        <v>0</v>
      </c>
      <c r="E104" s="130">
        <v>0</v>
      </c>
      <c r="F104" s="130">
        <v>0</v>
      </c>
      <c r="G104" s="130">
        <v>0</v>
      </c>
      <c r="H104" s="130">
        <f>SUM(G104,F104)</f>
        <v>0</v>
      </c>
      <c r="I104" s="119" t="e">
        <f t="shared" si="3"/>
        <v>#DIV/0!</v>
      </c>
      <c r="J104" s="119" t="e">
        <f t="shared" si="4"/>
        <v>#DIV/0!</v>
      </c>
      <c r="K104" s="114"/>
    </row>
    <row r="105" spans="1:11" ht="25.5">
      <c r="A105" s="132"/>
      <c r="B105" s="135"/>
      <c r="C105" s="21" t="s">
        <v>13</v>
      </c>
      <c r="D105" s="130">
        <v>50000</v>
      </c>
      <c r="E105" s="130">
        <v>0</v>
      </c>
      <c r="F105" s="130">
        <v>0</v>
      </c>
      <c r="G105" s="130">
        <v>0</v>
      </c>
      <c r="H105" s="130">
        <f>SUM(G105,F105)</f>
        <v>0</v>
      </c>
      <c r="I105" s="119">
        <f t="shared" si="3"/>
        <v>0</v>
      </c>
      <c r="J105" s="119" t="e">
        <f t="shared" si="4"/>
        <v>#DIV/0!</v>
      </c>
      <c r="K105" s="114"/>
    </row>
    <row r="106" spans="1:11" ht="38.25">
      <c r="A106" s="132"/>
      <c r="B106" s="135"/>
      <c r="C106" s="21" t="s">
        <v>14</v>
      </c>
      <c r="D106" s="130">
        <v>67226.5</v>
      </c>
      <c r="E106" s="130">
        <v>8506.2000000000007</v>
      </c>
      <c r="F106" s="130">
        <v>0</v>
      </c>
      <c r="G106" s="130">
        <v>7002.8</v>
      </c>
      <c r="H106" s="130">
        <f>SUM(G106,F106)</f>
        <v>7002.8</v>
      </c>
      <c r="I106" s="119">
        <f t="shared" si="3"/>
        <v>10.416725547217244</v>
      </c>
      <c r="J106" s="119">
        <f t="shared" si="4"/>
        <v>82.325832921868752</v>
      </c>
      <c r="K106" s="114"/>
    </row>
    <row r="107" spans="1:11">
      <c r="A107" s="132"/>
      <c r="B107" s="135"/>
      <c r="C107" s="21"/>
      <c r="D107" s="130"/>
      <c r="E107" s="130"/>
      <c r="F107" s="130"/>
      <c r="G107" s="130"/>
      <c r="H107" s="130"/>
      <c r="I107" s="119" t="e">
        <f t="shared" si="3"/>
        <v>#DIV/0!</v>
      </c>
      <c r="J107" s="119" t="e">
        <f t="shared" si="4"/>
        <v>#DIV/0!</v>
      </c>
      <c r="K107" s="114"/>
    </row>
    <row r="108" spans="1:11" ht="23.25" customHeight="1">
      <c r="A108" s="133"/>
      <c r="B108" s="136"/>
      <c r="C108" s="21" t="s">
        <v>16</v>
      </c>
      <c r="D108" s="129">
        <v>0</v>
      </c>
      <c r="E108" s="129">
        <v>0</v>
      </c>
      <c r="F108" s="129">
        <v>0</v>
      </c>
      <c r="G108" s="129">
        <v>0</v>
      </c>
      <c r="H108" s="129">
        <f>SUM(G108,F108)</f>
        <v>0</v>
      </c>
      <c r="I108" s="119" t="e">
        <f t="shared" si="3"/>
        <v>#DIV/0!</v>
      </c>
      <c r="J108" s="119" t="e">
        <f t="shared" si="4"/>
        <v>#DIV/0!</v>
      </c>
      <c r="K108" s="115"/>
    </row>
    <row r="109" spans="1:11" ht="15" customHeight="1">
      <c r="A109" s="131">
        <v>18</v>
      </c>
      <c r="B109" s="134" t="s">
        <v>48</v>
      </c>
      <c r="C109" s="15" t="s">
        <v>17</v>
      </c>
      <c r="D109" s="130">
        <f>SUM(D110,D111,D112,D113,D114)</f>
        <v>0</v>
      </c>
      <c r="E109" s="130">
        <f>SUM(E110,E111,E112,E113,E114)</f>
        <v>0</v>
      </c>
      <c r="F109" s="130">
        <f>SUM(F110,F111,F112,F113,F114)</f>
        <v>0</v>
      </c>
      <c r="G109" s="130">
        <f>SUM(G110,G111,G112,G113,G114)</f>
        <v>0</v>
      </c>
      <c r="H109" s="130">
        <f>SUM(G109,F109)</f>
        <v>0</v>
      </c>
      <c r="I109" s="119" t="e">
        <f t="shared" si="3"/>
        <v>#DIV/0!</v>
      </c>
      <c r="J109" s="119" t="e">
        <f t="shared" si="4"/>
        <v>#DIV/0!</v>
      </c>
      <c r="K109" s="116"/>
    </row>
    <row r="110" spans="1:11" ht="25.5">
      <c r="A110" s="132"/>
      <c r="B110" s="135"/>
      <c r="C110" s="21" t="s">
        <v>12</v>
      </c>
      <c r="D110" s="130">
        <v>0</v>
      </c>
      <c r="E110" s="130">
        <v>0</v>
      </c>
      <c r="F110" s="130">
        <v>0</v>
      </c>
      <c r="G110" s="130">
        <v>0</v>
      </c>
      <c r="H110" s="130">
        <f>SUM(G110,F110)</f>
        <v>0</v>
      </c>
      <c r="I110" s="119" t="e">
        <f t="shared" si="3"/>
        <v>#DIV/0!</v>
      </c>
      <c r="J110" s="119" t="e">
        <f t="shared" si="4"/>
        <v>#DIV/0!</v>
      </c>
      <c r="K110" s="114"/>
    </row>
    <row r="111" spans="1:11" ht="25.5">
      <c r="A111" s="132"/>
      <c r="B111" s="135"/>
      <c r="C111" s="21" t="s">
        <v>13</v>
      </c>
      <c r="D111" s="130">
        <v>0</v>
      </c>
      <c r="E111" s="130">
        <v>0</v>
      </c>
      <c r="F111" s="130">
        <v>0</v>
      </c>
      <c r="G111" s="130">
        <v>0</v>
      </c>
      <c r="H111" s="130">
        <f>SUM(G111,F111)</f>
        <v>0</v>
      </c>
      <c r="I111" s="119" t="e">
        <f t="shared" si="3"/>
        <v>#DIV/0!</v>
      </c>
      <c r="J111" s="119" t="e">
        <f t="shared" si="4"/>
        <v>#DIV/0!</v>
      </c>
      <c r="K111" s="114"/>
    </row>
    <row r="112" spans="1:11" ht="38.25">
      <c r="A112" s="132"/>
      <c r="B112" s="135"/>
      <c r="C112" s="21" t="s">
        <v>14</v>
      </c>
      <c r="D112" s="130">
        <v>0</v>
      </c>
      <c r="E112" s="130">
        <v>0</v>
      </c>
      <c r="F112" s="130">
        <v>0</v>
      </c>
      <c r="G112" s="130">
        <v>0</v>
      </c>
      <c r="H112" s="130">
        <f>SUM(G112,F112)</f>
        <v>0</v>
      </c>
      <c r="I112" s="119" t="e">
        <f t="shared" si="3"/>
        <v>#DIV/0!</v>
      </c>
      <c r="J112" s="119" t="e">
        <f t="shared" si="4"/>
        <v>#DIV/0!</v>
      </c>
      <c r="K112" s="114"/>
    </row>
    <row r="113" spans="1:11" ht="38.25">
      <c r="A113" s="132"/>
      <c r="B113" s="135"/>
      <c r="C113" s="21" t="s">
        <v>15</v>
      </c>
      <c r="D113" s="130"/>
      <c r="E113" s="130"/>
      <c r="F113" s="130"/>
      <c r="G113" s="130"/>
      <c r="H113" s="130"/>
      <c r="I113" s="119" t="e">
        <f t="shared" si="3"/>
        <v>#DIV/0!</v>
      </c>
      <c r="J113" s="119" t="e">
        <f t="shared" si="4"/>
        <v>#DIV/0!</v>
      </c>
      <c r="K113" s="114"/>
    </row>
    <row r="114" spans="1:11" ht="24" customHeight="1">
      <c r="A114" s="133"/>
      <c r="B114" s="136"/>
      <c r="C114" s="21" t="s">
        <v>16</v>
      </c>
      <c r="D114" s="129">
        <v>0</v>
      </c>
      <c r="E114" s="129">
        <v>0</v>
      </c>
      <c r="F114" s="129">
        <v>0</v>
      </c>
      <c r="G114" s="129">
        <v>0</v>
      </c>
      <c r="H114" s="129">
        <f>SUM(G114,F114)</f>
        <v>0</v>
      </c>
      <c r="I114" s="119" t="e">
        <f t="shared" si="3"/>
        <v>#DIV/0!</v>
      </c>
      <c r="J114" s="119" t="e">
        <f t="shared" si="4"/>
        <v>#DIV/0!</v>
      </c>
      <c r="K114" s="115"/>
    </row>
    <row r="115" spans="1:11">
      <c r="A115" s="131">
        <v>19</v>
      </c>
      <c r="B115" s="140" t="s">
        <v>18</v>
      </c>
      <c r="C115" s="15" t="s">
        <v>17</v>
      </c>
      <c r="D115" s="113">
        <f>SUM(D7+D13+D19+D25+D31+D37+D43+D49+D55+D61+D67+D73+D79+D85+D91+D97+D103+D109)</f>
        <v>4234786.68</v>
      </c>
      <c r="E115" s="113">
        <f t="shared" ref="E115:F117" si="5">SUM(E1+E7+E13+E19+E25+E31+E37+E43+E49+E55+E61+E67+E73+E79+E85+E91+E97+E103+E109)</f>
        <v>717915.51999999979</v>
      </c>
      <c r="F115" s="113">
        <f t="shared" si="5"/>
        <v>1144947.44</v>
      </c>
      <c r="G115" s="113">
        <f>SUM(G116,G117,G118,G119,G120)</f>
        <v>712179.15999999992</v>
      </c>
      <c r="H115" s="113">
        <f>SUM(F115,G115)</f>
        <v>1857126.5999999999</v>
      </c>
      <c r="I115" s="119">
        <f t="shared" si="3"/>
        <v>43.854076730023152</v>
      </c>
      <c r="J115" s="119">
        <f t="shared" si="4"/>
        <v>99.200970052855268</v>
      </c>
      <c r="K115" s="116"/>
    </row>
    <row r="116" spans="1:11" ht="25.5">
      <c r="A116" s="132"/>
      <c r="B116" s="141"/>
      <c r="C116" s="21" t="s">
        <v>12</v>
      </c>
      <c r="D116" s="113">
        <f>SUM(D8+D14+D20+D26+D32+D38+D44+D50+D56+D62+D68+D74+D80+D86+D92+D98+D104+D110)</f>
        <v>60418.54</v>
      </c>
      <c r="E116" s="113">
        <f t="shared" si="5"/>
        <v>5657.42</v>
      </c>
      <c r="F116" s="113">
        <f t="shared" si="5"/>
        <v>44950.28</v>
      </c>
      <c r="G116" s="113">
        <f>SUM(G8+G14+G20+G26+G32+G38+G44+G50+G56+G62+G68+G74+G80+G86+G92+G98+G104+G110)</f>
        <v>5657.41</v>
      </c>
      <c r="H116" s="113">
        <f>SUM(F116,G116)</f>
        <v>50607.69</v>
      </c>
      <c r="I116" s="119">
        <f t="shared" si="3"/>
        <v>83.761855218613363</v>
      </c>
      <c r="J116" s="119">
        <f t="shared" si="4"/>
        <v>99.999823240982636</v>
      </c>
      <c r="K116" s="114"/>
    </row>
    <row r="117" spans="1:11" ht="25.5">
      <c r="A117" s="132"/>
      <c r="B117" s="141"/>
      <c r="C117" s="21" t="s">
        <v>13</v>
      </c>
      <c r="D117" s="113">
        <f>SUM(D9+D15+D21+D27+D33+D39+D45+D51+D57+D63+D69+D75+D81+D87+D93+D99+D105+D111)</f>
        <v>1951120.93</v>
      </c>
      <c r="E117" s="113">
        <f t="shared" si="5"/>
        <v>289199.60000000003</v>
      </c>
      <c r="F117" s="113">
        <f t="shared" si="5"/>
        <v>542123.87000000011</v>
      </c>
      <c r="G117" s="113">
        <f>SUM(G9+G15+G21+G27+G33+G39+G45+G51+G57+G63+G69+G75+G81+G87+G93+G99+G105+G111)</f>
        <v>287457.13</v>
      </c>
      <c r="H117" s="113">
        <f>SUM(F117,G117)</f>
        <v>829581.00000000012</v>
      </c>
      <c r="I117" s="119">
        <f t="shared" si="3"/>
        <v>42.518174411670124</v>
      </c>
      <c r="J117" s="119">
        <f t="shared" si="4"/>
        <v>99.397485335387728</v>
      </c>
      <c r="K117" s="114"/>
    </row>
    <row r="118" spans="1:11" ht="38.25">
      <c r="A118" s="132"/>
      <c r="B118" s="141"/>
      <c r="C118" s="21" t="s">
        <v>14</v>
      </c>
      <c r="D118" s="113">
        <f>SUM(D10+D16+D22+D28+D34+D40+D46+D52+D58+D64+D70+D76+D82+D88+D94+D100+D106+D112)</f>
        <v>2162960.77</v>
      </c>
      <c r="E118" s="113">
        <f>SUM(E10+E16+E22+E28+E34+E40+E46+E52+E58+E64+E70+E76+E82+E88+E94+E100+E106+E112)</f>
        <v>411474.82999999996</v>
      </c>
      <c r="F118" s="113">
        <f>SUM(F10+F16+F22+F28+F34+F40+F46+F52+F58+F64+F70+F76+F82+F88+F94+F100+F106+F112)</f>
        <v>530442.89</v>
      </c>
      <c r="G118" s="113">
        <f>SUM(G10+G16+G22+G28+G34+G40+G46+G52+G58+G64+G70+G76+G82+G88+G94+G100+G106+G112)</f>
        <v>407481.81999999995</v>
      </c>
      <c r="H118" s="113">
        <f>SUM(F118,G118)</f>
        <v>937924.71</v>
      </c>
      <c r="I118" s="119">
        <f t="shared" si="3"/>
        <v>43.363001447317046</v>
      </c>
      <c r="J118" s="119">
        <f t="shared" si="4"/>
        <v>99.029585843683321</v>
      </c>
      <c r="K118" s="114"/>
    </row>
    <row r="119" spans="1:11" ht="38.25">
      <c r="A119" s="132"/>
      <c r="B119" s="141"/>
      <c r="C119" s="21" t="s">
        <v>15</v>
      </c>
      <c r="D119" s="113"/>
      <c r="E119" s="113"/>
      <c r="F119" s="113"/>
      <c r="G119" s="113"/>
      <c r="H119" s="113"/>
      <c r="I119" s="119" t="e">
        <f t="shared" si="3"/>
        <v>#DIV/0!</v>
      </c>
      <c r="J119" s="119" t="e">
        <f t="shared" si="4"/>
        <v>#DIV/0!</v>
      </c>
      <c r="K119" s="114"/>
    </row>
    <row r="120" spans="1:11" ht="38.25">
      <c r="A120" s="133"/>
      <c r="B120" s="142"/>
      <c r="C120" s="21" t="s">
        <v>16</v>
      </c>
      <c r="D120" s="113">
        <f>SUM(D12+D18+D24+D30+D36+D42+D48+D54+D60+D66+D72+D78+D84+D90+D96+D102+D108+D114)</f>
        <v>60286.44</v>
      </c>
      <c r="E120" s="113">
        <f>SUM(E12+E18+E24+E30+E36+E42+E48+E54+E60+E66+E72+E78+E84+E90+E96+E102+E108+E114)</f>
        <v>11583.67</v>
      </c>
      <c r="F120" s="113">
        <f>SUM(F12+F18+F24+F30+F36+F42+F48+F54+F60+F66+F72+F78+F84+F90+F96+F102+F108+F114)</f>
        <v>27430.400000000001</v>
      </c>
      <c r="G120" s="113">
        <f>SUM(G12+G18+G24+G30+G36+G42+G48+G54+G60+G66+G72+G78+G84+G90+G96+G102+G108+G114)</f>
        <v>11582.800000000001</v>
      </c>
      <c r="H120" s="113">
        <f>SUM(F120,G120)</f>
        <v>39013.200000000004</v>
      </c>
      <c r="I120" s="119">
        <f t="shared" si="3"/>
        <v>64.713059852265289</v>
      </c>
      <c r="J120" s="119">
        <f t="shared" si="4"/>
        <v>99.992489426926014</v>
      </c>
      <c r="K120" s="115"/>
    </row>
    <row r="128" spans="1:11">
      <c r="G128" s="111" t="s">
        <v>49</v>
      </c>
    </row>
  </sheetData>
  <mergeCells count="61">
    <mergeCell ref="A1:K2"/>
    <mergeCell ref="A4:A5"/>
    <mergeCell ref="B4:B5"/>
    <mergeCell ref="C4:C5"/>
    <mergeCell ref="D4:D5"/>
    <mergeCell ref="E4:E5"/>
    <mergeCell ref="F4:H4"/>
    <mergeCell ref="J4:J5"/>
    <mergeCell ref="K4:K5"/>
    <mergeCell ref="I4:I5"/>
    <mergeCell ref="B19:B24"/>
    <mergeCell ref="A25:A30"/>
    <mergeCell ref="B25:B30"/>
    <mergeCell ref="K13:K18"/>
    <mergeCell ref="A7:A12"/>
    <mergeCell ref="B7:B12"/>
    <mergeCell ref="K7:K12"/>
    <mergeCell ref="A13:A18"/>
    <mergeCell ref="B13:B18"/>
    <mergeCell ref="K44:K49"/>
    <mergeCell ref="K56:K61"/>
    <mergeCell ref="K19:K24"/>
    <mergeCell ref="A37:A42"/>
    <mergeCell ref="B37:B42"/>
    <mergeCell ref="K25:K30"/>
    <mergeCell ref="K37:K42"/>
    <mergeCell ref="A55:A60"/>
    <mergeCell ref="B55:B60"/>
    <mergeCell ref="A43:A48"/>
    <mergeCell ref="B43:B48"/>
    <mergeCell ref="A49:A54"/>
    <mergeCell ref="B49:B54"/>
    <mergeCell ref="A31:A36"/>
    <mergeCell ref="B31:B36"/>
    <mergeCell ref="A19:A24"/>
    <mergeCell ref="K80:K85"/>
    <mergeCell ref="A91:A96"/>
    <mergeCell ref="B91:B96"/>
    <mergeCell ref="K50:K55"/>
    <mergeCell ref="A73:A78"/>
    <mergeCell ref="A79:A84"/>
    <mergeCell ref="B79:B84"/>
    <mergeCell ref="A85:A90"/>
    <mergeCell ref="B85:B90"/>
    <mergeCell ref="K68:K73"/>
    <mergeCell ref="A61:A66"/>
    <mergeCell ref="B61:B66"/>
    <mergeCell ref="A67:A72"/>
    <mergeCell ref="B67:B72"/>
    <mergeCell ref="B73:B78"/>
    <mergeCell ref="K74:K79"/>
    <mergeCell ref="A109:A114"/>
    <mergeCell ref="B109:B114"/>
    <mergeCell ref="K86:K91"/>
    <mergeCell ref="A115:A120"/>
    <mergeCell ref="B115:B120"/>
    <mergeCell ref="K92:K97"/>
    <mergeCell ref="A97:A102"/>
    <mergeCell ref="B97:B102"/>
    <mergeCell ref="A103:A108"/>
    <mergeCell ref="B103:B10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3"/>
  <sheetViews>
    <sheetView topLeftCell="A82" workbookViewId="0">
      <selection activeCell="B7" sqref="B7:J96"/>
    </sheetView>
  </sheetViews>
  <sheetFormatPr defaultRowHeight="15"/>
  <cols>
    <col min="1" max="1" width="4.5703125" style="12" customWidth="1"/>
    <col min="2" max="2" width="22.140625" style="19" customWidth="1"/>
    <col min="3" max="3" width="11.7109375" style="39" customWidth="1"/>
    <col min="4" max="4" width="8.140625" style="39" customWidth="1"/>
    <col min="5" max="8" width="9.140625" style="39"/>
    <col min="9" max="9" width="9.140625" style="59" customWidth="1"/>
    <col min="10" max="10" width="9.140625" style="39" customWidth="1"/>
    <col min="11" max="11" width="35.28515625" style="19" customWidth="1"/>
    <col min="12" max="16384" width="9.140625" style="39"/>
  </cols>
  <sheetData>
    <row r="1" spans="1:11">
      <c r="A1" s="162" t="s">
        <v>28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>
      <c r="A3" s="11"/>
      <c r="B3" s="34"/>
      <c r="C3" s="2"/>
      <c r="D3" s="2"/>
      <c r="E3" s="2"/>
      <c r="F3" s="2"/>
      <c r="G3" s="2"/>
      <c r="H3" s="2"/>
      <c r="I3" s="2"/>
      <c r="J3" s="2"/>
      <c r="K3" s="19" t="s">
        <v>0</v>
      </c>
    </row>
    <row r="4" spans="1:11">
      <c r="A4" s="163" t="s">
        <v>1</v>
      </c>
      <c r="B4" s="165" t="s">
        <v>2</v>
      </c>
      <c r="C4" s="166" t="s">
        <v>3</v>
      </c>
      <c r="D4" s="166" t="s">
        <v>4</v>
      </c>
      <c r="E4" s="166" t="s">
        <v>5</v>
      </c>
      <c r="F4" s="167" t="s">
        <v>6</v>
      </c>
      <c r="G4" s="168"/>
      <c r="H4" s="169"/>
      <c r="I4" s="166" t="s">
        <v>7</v>
      </c>
      <c r="J4" s="170" t="s">
        <v>31</v>
      </c>
      <c r="K4" s="165" t="s">
        <v>8</v>
      </c>
    </row>
    <row r="5" spans="1:11" ht="84">
      <c r="A5" s="164"/>
      <c r="B5" s="165"/>
      <c r="C5" s="166"/>
      <c r="D5" s="166"/>
      <c r="E5" s="166"/>
      <c r="F5" s="67" t="s">
        <v>9</v>
      </c>
      <c r="G5" s="67" t="s">
        <v>19</v>
      </c>
      <c r="H5" s="60" t="s">
        <v>10</v>
      </c>
      <c r="I5" s="166"/>
      <c r="J5" s="171"/>
      <c r="K5" s="165"/>
    </row>
    <row r="6" spans="1:11" ht="15.75" thickBot="1">
      <c r="A6" s="68">
        <v>1</v>
      </c>
      <c r="B6" s="69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71">
        <v>11</v>
      </c>
    </row>
    <row r="7" spans="1:11" ht="15" customHeight="1">
      <c r="A7" s="131">
        <v>1</v>
      </c>
      <c r="B7" s="174"/>
      <c r="C7" s="61"/>
      <c r="D7" s="8"/>
      <c r="E7" s="8"/>
      <c r="F7" s="8"/>
      <c r="G7" s="8"/>
      <c r="H7" s="8"/>
      <c r="I7" s="17"/>
      <c r="J7" s="17"/>
      <c r="K7" s="159"/>
    </row>
    <row r="8" spans="1:11" s="4" customFormat="1" ht="28.5" customHeight="1">
      <c r="A8" s="132"/>
      <c r="B8" s="174"/>
      <c r="C8" s="21"/>
      <c r="D8" s="8"/>
      <c r="E8" s="8"/>
      <c r="F8" s="8"/>
      <c r="G8" s="14"/>
      <c r="H8" s="8"/>
      <c r="I8" s="17"/>
      <c r="J8" s="17"/>
      <c r="K8" s="160"/>
    </row>
    <row r="9" spans="1:11" s="4" customFormat="1" ht="29.25" customHeight="1">
      <c r="A9" s="132"/>
      <c r="B9" s="174"/>
      <c r="C9" s="21"/>
      <c r="D9" s="8"/>
      <c r="E9" s="8"/>
      <c r="F9" s="8"/>
      <c r="G9" s="8"/>
      <c r="H9" s="8"/>
      <c r="I9" s="17"/>
      <c r="J9" s="17"/>
      <c r="K9" s="160"/>
    </row>
    <row r="10" spans="1:11" s="4" customFormat="1" ht="41.25" customHeight="1">
      <c r="A10" s="132"/>
      <c r="B10" s="174"/>
      <c r="C10" s="21"/>
      <c r="D10" s="8"/>
      <c r="E10" s="8"/>
      <c r="F10" s="8"/>
      <c r="G10" s="8"/>
      <c r="H10" s="8"/>
      <c r="I10" s="17"/>
      <c r="J10" s="17"/>
      <c r="K10" s="160"/>
    </row>
    <row r="11" spans="1:11" s="4" customFormat="1">
      <c r="A11" s="132"/>
      <c r="B11" s="174"/>
      <c r="C11" s="21"/>
      <c r="D11" s="16"/>
      <c r="E11" s="16"/>
      <c r="F11" s="16"/>
      <c r="G11" s="16"/>
      <c r="H11" s="8"/>
      <c r="I11" s="17"/>
      <c r="J11" s="17"/>
      <c r="K11" s="160"/>
    </row>
    <row r="12" spans="1:11" s="4" customFormat="1" ht="31.5" customHeight="1" thickBot="1">
      <c r="A12" s="133"/>
      <c r="B12" s="174"/>
      <c r="C12" s="10"/>
      <c r="D12" s="9"/>
      <c r="E12" s="9"/>
      <c r="F12" s="9"/>
      <c r="G12" s="9"/>
      <c r="H12" s="8"/>
      <c r="I12" s="17"/>
      <c r="J12" s="17"/>
      <c r="K12" s="161"/>
    </row>
    <row r="13" spans="1:11" ht="24.75" customHeight="1">
      <c r="A13" s="150">
        <v>2</v>
      </c>
      <c r="B13" s="175"/>
      <c r="C13" s="15"/>
      <c r="D13" s="8"/>
      <c r="E13" s="8"/>
      <c r="F13" s="8"/>
      <c r="G13" s="8"/>
      <c r="H13" s="8"/>
      <c r="I13" s="18"/>
      <c r="J13" s="18"/>
      <c r="K13" s="72"/>
    </row>
    <row r="14" spans="1:11" ht="27" customHeight="1">
      <c r="A14" s="150"/>
      <c r="B14" s="175"/>
      <c r="C14" s="21"/>
      <c r="D14" s="8"/>
      <c r="E14" s="3"/>
      <c r="F14" s="3"/>
      <c r="G14" s="3"/>
      <c r="H14" s="6"/>
      <c r="I14" s="18"/>
      <c r="J14" s="18"/>
      <c r="K14" s="33"/>
    </row>
    <row r="15" spans="1:11">
      <c r="A15" s="150"/>
      <c r="B15" s="175"/>
      <c r="C15" s="1"/>
      <c r="D15" s="8"/>
      <c r="E15" s="3"/>
      <c r="F15" s="3"/>
      <c r="G15" s="3"/>
      <c r="H15" s="6"/>
      <c r="I15" s="18"/>
      <c r="J15" s="18"/>
      <c r="K15" s="28"/>
    </row>
    <row r="16" spans="1:11" s="4" customFormat="1" ht="42" customHeight="1">
      <c r="A16" s="150"/>
      <c r="B16" s="175"/>
      <c r="C16" s="21"/>
      <c r="D16" s="8"/>
      <c r="E16" s="6"/>
      <c r="F16" s="6"/>
      <c r="G16" s="6"/>
      <c r="H16" s="6"/>
      <c r="I16" s="18"/>
      <c r="J16" s="18"/>
      <c r="K16" s="28"/>
    </row>
    <row r="17" spans="1:11" s="4" customFormat="1">
      <c r="A17" s="150"/>
      <c r="B17" s="175"/>
      <c r="C17" s="21"/>
      <c r="D17" s="16"/>
      <c r="E17" s="16"/>
      <c r="F17" s="16"/>
      <c r="G17" s="3"/>
      <c r="H17" s="8"/>
      <c r="I17" s="17"/>
      <c r="J17" s="17"/>
      <c r="K17" s="28"/>
    </row>
    <row r="18" spans="1:11" s="4" customFormat="1" ht="33" customHeight="1">
      <c r="A18" s="150"/>
      <c r="B18" s="175"/>
      <c r="C18" s="21"/>
      <c r="D18" s="9"/>
      <c r="E18" s="16"/>
      <c r="F18" s="16"/>
      <c r="G18" s="8"/>
      <c r="H18" s="8"/>
      <c r="I18" s="17"/>
      <c r="J18" s="17"/>
      <c r="K18" s="28"/>
    </row>
    <row r="19" spans="1:11">
      <c r="A19" s="158">
        <v>3</v>
      </c>
      <c r="B19" s="143"/>
      <c r="C19" s="3"/>
      <c r="D19" s="8"/>
      <c r="E19" s="8"/>
      <c r="F19" s="78"/>
      <c r="G19" s="8"/>
      <c r="H19" s="8"/>
      <c r="I19" s="18"/>
      <c r="J19" s="17"/>
      <c r="K19" s="179"/>
    </row>
    <row r="20" spans="1:11" s="4" customFormat="1">
      <c r="A20" s="158"/>
      <c r="B20" s="143"/>
      <c r="C20" s="70"/>
      <c r="D20" s="6"/>
      <c r="E20" s="6"/>
      <c r="F20" s="6"/>
      <c r="G20" s="6"/>
      <c r="H20" s="6"/>
      <c r="I20" s="18"/>
      <c r="J20" s="17"/>
      <c r="K20" s="179"/>
    </row>
    <row r="21" spans="1:11" s="4" customFormat="1">
      <c r="A21" s="158"/>
      <c r="B21" s="143"/>
      <c r="C21" s="70"/>
      <c r="D21" s="6"/>
      <c r="E21" s="6"/>
      <c r="F21" s="6"/>
      <c r="G21" s="6"/>
      <c r="H21" s="6"/>
      <c r="I21" s="18"/>
      <c r="J21" s="17"/>
      <c r="K21" s="179"/>
    </row>
    <row r="22" spans="1:11" s="4" customFormat="1">
      <c r="A22" s="158"/>
      <c r="B22" s="143"/>
      <c r="C22" s="70"/>
      <c r="D22" s="6"/>
      <c r="E22" s="6"/>
      <c r="F22" s="6"/>
      <c r="G22" s="6"/>
      <c r="H22" s="6"/>
      <c r="I22" s="18"/>
      <c r="J22" s="17"/>
      <c r="K22" s="179"/>
    </row>
    <row r="23" spans="1:11" s="4" customFormat="1">
      <c r="A23" s="158"/>
      <c r="B23" s="143"/>
      <c r="C23" s="70"/>
      <c r="D23" s="81"/>
      <c r="E23" s="81"/>
      <c r="F23" s="81"/>
      <c r="G23" s="81"/>
      <c r="H23" s="81"/>
      <c r="I23" s="18"/>
      <c r="J23" s="17"/>
      <c r="K23" s="179"/>
    </row>
    <row r="24" spans="1:11" s="4" customFormat="1" ht="37.5" customHeight="1">
      <c r="A24" s="158"/>
      <c r="B24" s="143"/>
      <c r="C24" s="70"/>
      <c r="D24" s="22"/>
      <c r="E24" s="22"/>
      <c r="F24" s="22"/>
      <c r="G24" s="22"/>
      <c r="H24" s="22"/>
      <c r="I24" s="18"/>
      <c r="J24" s="17"/>
      <c r="K24" s="179"/>
    </row>
    <row r="25" spans="1:11" s="4" customFormat="1">
      <c r="A25" s="140">
        <v>4</v>
      </c>
      <c r="B25" s="143"/>
      <c r="C25" s="3"/>
      <c r="D25" s="8"/>
      <c r="E25" s="8"/>
      <c r="F25" s="8"/>
      <c r="G25" s="8"/>
      <c r="H25" s="8"/>
      <c r="I25" s="17"/>
      <c r="J25" s="17"/>
      <c r="K25" s="176"/>
    </row>
    <row r="26" spans="1:11" s="4" customFormat="1">
      <c r="A26" s="141"/>
      <c r="B26" s="143"/>
      <c r="C26" s="70"/>
      <c r="D26" s="6"/>
      <c r="E26" s="6"/>
      <c r="F26" s="6"/>
      <c r="G26" s="6"/>
      <c r="H26" s="6"/>
      <c r="I26" s="17"/>
      <c r="J26" s="17"/>
      <c r="K26" s="177"/>
    </row>
    <row r="27" spans="1:11" s="4" customFormat="1">
      <c r="A27" s="141"/>
      <c r="B27" s="143"/>
      <c r="C27" s="70"/>
      <c r="D27" s="6"/>
      <c r="E27" s="6"/>
      <c r="F27" s="6"/>
      <c r="G27" s="6"/>
      <c r="H27" s="6"/>
      <c r="I27" s="17"/>
      <c r="J27" s="17"/>
      <c r="K27" s="177"/>
    </row>
    <row r="28" spans="1:11" s="4" customFormat="1">
      <c r="A28" s="141"/>
      <c r="B28" s="143"/>
      <c r="C28" s="70"/>
      <c r="D28" s="6"/>
      <c r="E28" s="6"/>
      <c r="F28" s="6"/>
      <c r="G28" s="6"/>
      <c r="H28" s="6"/>
      <c r="I28" s="17"/>
      <c r="J28" s="17"/>
      <c r="K28" s="177"/>
    </row>
    <row r="29" spans="1:11" s="4" customFormat="1">
      <c r="A29" s="141"/>
      <c r="B29" s="143"/>
      <c r="C29" s="70"/>
      <c r="D29" s="6"/>
      <c r="E29" s="6"/>
      <c r="F29" s="6"/>
      <c r="G29" s="6"/>
      <c r="H29" s="6"/>
      <c r="I29" s="17"/>
      <c r="J29" s="17"/>
      <c r="K29" s="177"/>
    </row>
    <row r="30" spans="1:11" s="4" customFormat="1" ht="85.5" customHeight="1">
      <c r="A30" s="142"/>
      <c r="B30" s="143"/>
      <c r="C30" s="70"/>
      <c r="D30" s="6"/>
      <c r="E30" s="6"/>
      <c r="F30" s="6"/>
      <c r="G30" s="6"/>
      <c r="H30" s="6"/>
      <c r="I30" s="17"/>
      <c r="J30" s="17"/>
      <c r="K30" s="178"/>
    </row>
    <row r="31" spans="1:11" ht="16.5" customHeight="1">
      <c r="A31" s="150">
        <v>5</v>
      </c>
      <c r="B31" s="143"/>
      <c r="C31" s="15"/>
      <c r="D31" s="8"/>
      <c r="E31" s="8"/>
      <c r="F31" s="8"/>
      <c r="G31" s="8"/>
      <c r="H31" s="8"/>
      <c r="I31" s="29"/>
      <c r="J31" s="29"/>
      <c r="K31" s="147"/>
    </row>
    <row r="32" spans="1:11" s="4" customFormat="1" ht="27" customHeight="1">
      <c r="A32" s="150"/>
      <c r="B32" s="143"/>
      <c r="C32" s="21"/>
      <c r="D32" s="22"/>
      <c r="E32" s="22"/>
      <c r="F32" s="22"/>
      <c r="G32" s="22"/>
      <c r="H32" s="22"/>
      <c r="I32" s="29"/>
      <c r="J32" s="29"/>
      <c r="K32" s="148"/>
    </row>
    <row r="33" spans="1:11" s="4" customFormat="1" ht="27" customHeight="1">
      <c r="A33" s="150"/>
      <c r="B33" s="143"/>
      <c r="C33" s="21"/>
      <c r="D33" s="22"/>
      <c r="E33" s="22"/>
      <c r="F33" s="22"/>
      <c r="G33" s="22"/>
      <c r="H33" s="22"/>
      <c r="I33" s="29"/>
      <c r="J33" s="29"/>
      <c r="K33" s="148"/>
    </row>
    <row r="34" spans="1:11" s="4" customFormat="1" ht="40.5" customHeight="1">
      <c r="A34" s="150"/>
      <c r="B34" s="143"/>
      <c r="C34" s="21"/>
      <c r="D34" s="22"/>
      <c r="E34" s="22"/>
      <c r="F34" s="22"/>
      <c r="G34" s="22"/>
      <c r="H34" s="22"/>
      <c r="I34" s="29"/>
      <c r="J34" s="29"/>
      <c r="K34" s="148"/>
    </row>
    <row r="35" spans="1:11" s="4" customFormat="1">
      <c r="A35" s="150"/>
      <c r="B35" s="143"/>
      <c r="C35" s="21"/>
      <c r="D35" s="53"/>
      <c r="E35" s="53"/>
      <c r="F35" s="53"/>
      <c r="G35" s="22"/>
      <c r="H35" s="22"/>
      <c r="I35" s="29"/>
      <c r="J35" s="29"/>
      <c r="K35" s="148"/>
    </row>
    <row r="36" spans="1:11" s="4" customFormat="1" ht="44.25" customHeight="1">
      <c r="A36" s="150"/>
      <c r="B36" s="143"/>
      <c r="C36" s="21"/>
      <c r="D36" s="53"/>
      <c r="E36" s="53"/>
      <c r="F36" s="53"/>
      <c r="G36" s="22"/>
      <c r="H36" s="22"/>
      <c r="I36" s="29"/>
      <c r="J36" s="29"/>
      <c r="K36" s="149"/>
    </row>
    <row r="37" spans="1:11" ht="18.75" customHeight="1">
      <c r="A37" s="150">
        <v>6</v>
      </c>
      <c r="B37" s="143"/>
      <c r="C37" s="15"/>
      <c r="D37" s="8"/>
      <c r="E37" s="8"/>
      <c r="F37" s="8"/>
      <c r="G37" s="8"/>
      <c r="H37" s="8"/>
      <c r="I37" s="29"/>
      <c r="J37" s="29"/>
      <c r="K37" s="154"/>
    </row>
    <row r="38" spans="1:11" s="4" customFormat="1" ht="29.25" customHeight="1">
      <c r="A38" s="150"/>
      <c r="B38" s="143"/>
      <c r="C38" s="21"/>
      <c r="D38" s="22"/>
      <c r="E38" s="22"/>
      <c r="F38" s="22"/>
      <c r="G38" s="22"/>
      <c r="H38" s="22"/>
      <c r="I38" s="29"/>
      <c r="J38" s="29"/>
      <c r="K38" s="154"/>
    </row>
    <row r="39" spans="1:11" s="4" customFormat="1" ht="29.25" customHeight="1">
      <c r="A39" s="150"/>
      <c r="B39" s="143"/>
      <c r="C39" s="21"/>
      <c r="D39" s="22"/>
      <c r="E39" s="22"/>
      <c r="F39" s="22"/>
      <c r="G39" s="22"/>
      <c r="H39" s="22"/>
      <c r="I39" s="29"/>
      <c r="J39" s="29"/>
      <c r="K39" s="154"/>
    </row>
    <row r="40" spans="1:11" s="4" customFormat="1" ht="44.25" customHeight="1">
      <c r="A40" s="150"/>
      <c r="B40" s="143"/>
      <c r="C40" s="21"/>
      <c r="D40" s="22"/>
      <c r="E40" s="22"/>
      <c r="F40" s="22"/>
      <c r="G40" s="22"/>
      <c r="H40" s="22"/>
      <c r="I40" s="29"/>
      <c r="J40" s="29"/>
      <c r="K40" s="154"/>
    </row>
    <row r="41" spans="1:11" s="4" customFormat="1" ht="9.75" customHeight="1">
      <c r="A41" s="150"/>
      <c r="B41" s="143"/>
      <c r="C41" s="21"/>
      <c r="D41" s="53"/>
      <c r="E41" s="53"/>
      <c r="F41" s="53"/>
      <c r="G41" s="22"/>
      <c r="H41" s="22"/>
      <c r="I41" s="29"/>
      <c r="J41" s="29"/>
      <c r="K41" s="154"/>
    </row>
    <row r="42" spans="1:11" s="4" customFormat="1" ht="36.75" customHeight="1">
      <c r="A42" s="150"/>
      <c r="B42" s="143"/>
      <c r="C42" s="21"/>
      <c r="D42" s="53"/>
      <c r="E42" s="53"/>
      <c r="F42" s="53"/>
      <c r="G42" s="22"/>
      <c r="H42" s="22"/>
      <c r="I42" s="29"/>
      <c r="J42" s="29"/>
      <c r="K42" s="154"/>
    </row>
    <row r="43" spans="1:11" ht="15" customHeight="1">
      <c r="A43" s="150">
        <v>7</v>
      </c>
      <c r="B43" s="143"/>
      <c r="C43" s="15"/>
      <c r="D43" s="8"/>
      <c r="E43" s="8"/>
      <c r="F43" s="8"/>
      <c r="G43" s="8"/>
      <c r="H43" s="8"/>
      <c r="I43" s="18"/>
      <c r="J43" s="17"/>
      <c r="K43" s="75"/>
    </row>
    <row r="44" spans="1:11" s="7" customFormat="1">
      <c r="A44" s="150"/>
      <c r="B44" s="143"/>
      <c r="C44" s="31"/>
      <c r="D44" s="22"/>
      <c r="E44" s="22"/>
      <c r="F44" s="22"/>
      <c r="G44" s="22"/>
      <c r="H44" s="22"/>
      <c r="I44" s="66"/>
      <c r="J44" s="66"/>
      <c r="K44" s="75"/>
    </row>
    <row r="45" spans="1:11" s="7" customFormat="1">
      <c r="A45" s="150"/>
      <c r="B45" s="143"/>
      <c r="C45" s="31"/>
      <c r="D45" s="22"/>
      <c r="E45" s="22"/>
      <c r="F45" s="22"/>
      <c r="G45" s="22"/>
      <c r="H45" s="22"/>
      <c r="I45" s="66"/>
      <c r="J45" s="66"/>
      <c r="K45" s="73"/>
    </row>
    <row r="46" spans="1:11" s="7" customFormat="1" ht="112.5" customHeight="1">
      <c r="A46" s="150"/>
      <c r="B46" s="143"/>
      <c r="C46" s="30"/>
      <c r="D46" s="22"/>
      <c r="E46" s="22"/>
      <c r="F46" s="22"/>
      <c r="G46" s="22"/>
      <c r="H46" s="22"/>
      <c r="I46" s="66"/>
      <c r="J46" s="66"/>
      <c r="K46" s="75"/>
    </row>
    <row r="47" spans="1:11" s="7" customFormat="1">
      <c r="A47" s="150"/>
      <c r="B47" s="143"/>
      <c r="C47" s="1"/>
      <c r="D47" s="6"/>
      <c r="E47" s="6"/>
      <c r="F47" s="6"/>
      <c r="G47" s="3"/>
      <c r="H47" s="6"/>
      <c r="I47" s="66"/>
      <c r="J47" s="66"/>
      <c r="K47" s="75"/>
    </row>
    <row r="48" spans="1:11" s="7" customFormat="1" ht="36.75" customHeight="1">
      <c r="A48" s="150"/>
      <c r="B48" s="143"/>
      <c r="C48" s="21"/>
      <c r="D48" s="8"/>
      <c r="E48" s="8"/>
      <c r="F48" s="8"/>
      <c r="G48" s="8"/>
      <c r="H48" s="8"/>
      <c r="I48" s="66"/>
      <c r="J48" s="66"/>
      <c r="K48" s="75"/>
    </row>
    <row r="49" spans="1:11" s="7" customFormat="1" ht="15" customHeight="1">
      <c r="A49" s="131">
        <v>8</v>
      </c>
      <c r="B49" s="143"/>
      <c r="C49" s="15"/>
      <c r="D49" s="8"/>
      <c r="E49" s="8"/>
      <c r="F49" s="8"/>
      <c r="G49" s="8"/>
      <c r="H49" s="8"/>
      <c r="I49" s="18"/>
      <c r="J49" s="17"/>
      <c r="K49" s="25"/>
    </row>
    <row r="50" spans="1:11" s="7" customFormat="1">
      <c r="A50" s="132"/>
      <c r="B50" s="143"/>
      <c r="C50" s="1"/>
      <c r="D50" s="6"/>
      <c r="E50" s="6"/>
      <c r="F50" s="6"/>
      <c r="G50" s="3"/>
      <c r="H50" s="6"/>
      <c r="I50" s="18"/>
      <c r="J50" s="17"/>
      <c r="K50" s="26"/>
    </row>
    <row r="51" spans="1:11" s="7" customFormat="1">
      <c r="A51" s="132"/>
      <c r="B51" s="143"/>
      <c r="C51" s="1"/>
      <c r="D51" s="6"/>
      <c r="E51" s="6"/>
      <c r="F51" s="6"/>
      <c r="G51" s="3"/>
      <c r="H51" s="6"/>
      <c r="I51" s="18"/>
      <c r="J51" s="17"/>
      <c r="K51" s="26"/>
    </row>
    <row r="52" spans="1:11" s="7" customFormat="1">
      <c r="A52" s="132"/>
      <c r="B52" s="143"/>
      <c r="C52" s="1"/>
      <c r="D52" s="6"/>
      <c r="E52" s="6"/>
      <c r="F52" s="6"/>
      <c r="G52" s="3"/>
      <c r="H52" s="6"/>
      <c r="I52" s="18"/>
      <c r="J52" s="17"/>
      <c r="K52" s="25"/>
    </row>
    <row r="53" spans="1:11" s="7" customFormat="1" ht="11.25" customHeight="1">
      <c r="A53" s="132"/>
      <c r="B53" s="143"/>
      <c r="C53" s="1"/>
      <c r="D53" s="23"/>
      <c r="E53" s="23"/>
      <c r="F53" s="6"/>
      <c r="G53" s="3"/>
      <c r="H53" s="8"/>
      <c r="I53" s="18"/>
      <c r="J53" s="17"/>
      <c r="K53" s="26"/>
    </row>
    <row r="54" spans="1:11" s="7" customFormat="1" ht="34.5" customHeight="1">
      <c r="A54" s="133"/>
      <c r="B54" s="143"/>
      <c r="C54" s="21"/>
      <c r="D54" s="14"/>
      <c r="E54" s="14"/>
      <c r="F54" s="8"/>
      <c r="G54" s="8"/>
      <c r="H54" s="8"/>
      <c r="I54" s="18"/>
      <c r="J54" s="17"/>
      <c r="K54" s="27"/>
    </row>
    <row r="55" spans="1:11" s="7" customFormat="1" ht="15" customHeight="1">
      <c r="A55" s="131">
        <v>9</v>
      </c>
      <c r="B55" s="144"/>
      <c r="C55" s="15"/>
      <c r="D55" s="8"/>
      <c r="E55" s="8"/>
      <c r="F55" s="8"/>
      <c r="G55" s="8"/>
      <c r="H55" s="8"/>
      <c r="I55" s="47"/>
      <c r="J55" s="47"/>
      <c r="K55" s="147"/>
    </row>
    <row r="56" spans="1:11" s="7" customFormat="1">
      <c r="A56" s="132"/>
      <c r="B56" s="145"/>
      <c r="C56" s="1"/>
      <c r="D56" s="48"/>
      <c r="E56" s="46"/>
      <c r="F56" s="48"/>
      <c r="G56" s="48"/>
      <c r="H56" s="46"/>
      <c r="I56" s="47"/>
      <c r="J56" s="47"/>
      <c r="K56" s="148"/>
    </row>
    <row r="57" spans="1:11" s="7" customFormat="1">
      <c r="A57" s="132"/>
      <c r="B57" s="145"/>
      <c r="C57" s="1"/>
      <c r="D57" s="48"/>
      <c r="E57" s="46"/>
      <c r="F57" s="48"/>
      <c r="G57" s="48"/>
      <c r="H57" s="46"/>
      <c r="I57" s="47"/>
      <c r="J57" s="47"/>
      <c r="K57" s="148"/>
    </row>
    <row r="58" spans="1:11" s="7" customFormat="1">
      <c r="A58" s="132"/>
      <c r="B58" s="145"/>
      <c r="C58" s="1"/>
      <c r="D58" s="48"/>
      <c r="E58" s="46"/>
      <c r="F58" s="48"/>
      <c r="G58" s="48"/>
      <c r="H58" s="46"/>
      <c r="I58" s="47"/>
      <c r="J58" s="47"/>
      <c r="K58" s="148"/>
    </row>
    <row r="59" spans="1:11" s="7" customFormat="1">
      <c r="A59" s="132"/>
      <c r="B59" s="145"/>
      <c r="C59" s="1"/>
      <c r="D59" s="48"/>
      <c r="E59" s="46"/>
      <c r="F59" s="48"/>
      <c r="G59" s="48"/>
      <c r="H59" s="49"/>
      <c r="I59" s="47"/>
      <c r="J59" s="47"/>
      <c r="K59" s="148"/>
    </row>
    <row r="60" spans="1:11" s="7" customFormat="1" ht="41.25" customHeight="1">
      <c r="A60" s="133"/>
      <c r="B60" s="146"/>
      <c r="C60" s="21"/>
      <c r="D60" s="48"/>
      <c r="E60" s="46"/>
      <c r="F60" s="48"/>
      <c r="G60" s="48"/>
      <c r="H60" s="49"/>
      <c r="I60" s="47"/>
      <c r="J60" s="47"/>
      <c r="K60" s="149"/>
    </row>
    <row r="61" spans="1:11" s="7" customFormat="1" ht="15" customHeight="1">
      <c r="A61" s="131">
        <v>10</v>
      </c>
      <c r="B61" s="144"/>
      <c r="C61" s="15"/>
      <c r="D61" s="8"/>
      <c r="E61" s="8"/>
      <c r="F61" s="8"/>
      <c r="G61" s="77"/>
      <c r="H61" s="8"/>
      <c r="I61" s="18"/>
      <c r="J61" s="17"/>
      <c r="K61" s="75"/>
    </row>
    <row r="62" spans="1:11" s="7" customFormat="1">
      <c r="A62" s="132"/>
      <c r="B62" s="145"/>
      <c r="C62" s="1"/>
      <c r="D62" s="5"/>
      <c r="E62" s="6"/>
      <c r="F62" s="5"/>
      <c r="G62" s="5"/>
      <c r="H62" s="6"/>
      <c r="I62" s="18"/>
      <c r="J62" s="17"/>
      <c r="K62" s="75"/>
    </row>
    <row r="63" spans="1:11" s="7" customFormat="1">
      <c r="A63" s="132"/>
      <c r="B63" s="145"/>
      <c r="C63" s="1"/>
      <c r="D63" s="5"/>
      <c r="E63" s="6"/>
      <c r="F63" s="5"/>
      <c r="G63" s="5"/>
      <c r="H63" s="6"/>
      <c r="I63" s="18"/>
      <c r="J63" s="17"/>
      <c r="K63" s="75"/>
    </row>
    <row r="64" spans="1:11" s="7" customFormat="1">
      <c r="A64" s="132"/>
      <c r="B64" s="145"/>
      <c r="C64" s="1"/>
      <c r="D64" s="5"/>
      <c r="E64" s="6"/>
      <c r="F64" s="5"/>
      <c r="G64" s="76"/>
      <c r="H64" s="6"/>
      <c r="I64" s="18"/>
      <c r="J64" s="17"/>
      <c r="K64" s="75"/>
    </row>
    <row r="65" spans="1:11" s="7" customFormat="1">
      <c r="A65" s="132"/>
      <c r="B65" s="145"/>
      <c r="C65" s="1"/>
      <c r="D65" s="51"/>
      <c r="E65" s="52"/>
      <c r="F65" s="51"/>
      <c r="G65" s="51"/>
      <c r="H65" s="52"/>
      <c r="I65" s="18"/>
      <c r="J65" s="17"/>
      <c r="K65" s="75"/>
    </row>
    <row r="66" spans="1:11" s="7" customFormat="1">
      <c r="A66" s="133"/>
      <c r="B66" s="146"/>
      <c r="C66" s="1"/>
      <c r="D66" s="3"/>
      <c r="E66" s="3"/>
      <c r="F66" s="3"/>
      <c r="G66" s="3"/>
      <c r="H66" s="6"/>
      <c r="I66" s="18"/>
      <c r="J66" s="17"/>
      <c r="K66" s="75"/>
    </row>
    <row r="67" spans="1:11" s="7" customFormat="1">
      <c r="A67" s="131">
        <v>11</v>
      </c>
      <c r="B67" s="144"/>
      <c r="C67" s="15"/>
      <c r="D67" s="8"/>
      <c r="E67" s="8"/>
      <c r="F67" s="8"/>
      <c r="G67" s="8"/>
      <c r="H67" s="8"/>
      <c r="I67" s="18"/>
      <c r="J67" s="17"/>
      <c r="K67" s="147" t="s">
        <v>32</v>
      </c>
    </row>
    <row r="68" spans="1:11" s="7" customFormat="1">
      <c r="A68" s="132"/>
      <c r="B68" s="145"/>
      <c r="C68" s="1"/>
      <c r="D68" s="5"/>
      <c r="E68" s="6"/>
      <c r="F68" s="5"/>
      <c r="G68" s="5"/>
      <c r="H68" s="6"/>
      <c r="I68" s="18"/>
      <c r="J68" s="17"/>
      <c r="K68" s="172"/>
    </row>
    <row r="69" spans="1:11" s="7" customFormat="1">
      <c r="A69" s="132"/>
      <c r="B69" s="145"/>
      <c r="C69" s="1"/>
      <c r="D69" s="5"/>
      <c r="E69" s="6"/>
      <c r="F69" s="5"/>
      <c r="G69" s="5"/>
      <c r="H69" s="6"/>
      <c r="I69" s="18"/>
      <c r="J69" s="17"/>
      <c r="K69" s="172"/>
    </row>
    <row r="70" spans="1:11" s="7" customFormat="1">
      <c r="A70" s="132"/>
      <c r="B70" s="145"/>
      <c r="C70" s="1"/>
      <c r="D70" s="5"/>
      <c r="E70" s="6"/>
      <c r="F70" s="5"/>
      <c r="G70" s="5"/>
      <c r="H70" s="6"/>
      <c r="I70" s="18"/>
      <c r="J70" s="17"/>
      <c r="K70" s="172"/>
    </row>
    <row r="71" spans="1:11" s="7" customFormat="1">
      <c r="A71" s="132"/>
      <c r="B71" s="145"/>
      <c r="C71" s="1"/>
      <c r="D71" s="16"/>
      <c r="E71" s="8"/>
      <c r="F71" s="16"/>
      <c r="G71" s="16"/>
      <c r="H71" s="8"/>
      <c r="I71" s="18"/>
      <c r="J71" s="17"/>
      <c r="K71" s="172"/>
    </row>
    <row r="72" spans="1:11" s="7" customFormat="1" ht="36" customHeight="1">
      <c r="A72" s="133"/>
      <c r="B72" s="146"/>
      <c r="C72" s="21"/>
      <c r="D72" s="3"/>
      <c r="E72" s="3"/>
      <c r="F72" s="3"/>
      <c r="G72" s="3"/>
      <c r="H72" s="6"/>
      <c r="I72" s="18"/>
      <c r="J72" s="17"/>
      <c r="K72" s="173"/>
    </row>
    <row r="73" spans="1:11" s="7" customFormat="1">
      <c r="A73" s="131">
        <v>12</v>
      </c>
      <c r="B73" s="144"/>
      <c r="C73" s="15"/>
      <c r="D73" s="8"/>
      <c r="E73" s="8"/>
      <c r="F73" s="8"/>
      <c r="G73" s="79"/>
      <c r="H73" s="78"/>
      <c r="I73" s="18"/>
      <c r="J73" s="17"/>
      <c r="K73" s="147"/>
    </row>
    <row r="74" spans="1:11" s="7" customFormat="1">
      <c r="A74" s="132"/>
      <c r="B74" s="145"/>
      <c r="C74" s="1"/>
      <c r="D74" s="5"/>
      <c r="E74" s="6"/>
      <c r="F74" s="5"/>
      <c r="G74" s="5"/>
      <c r="H74" s="6"/>
      <c r="I74" s="18"/>
      <c r="J74" s="17"/>
      <c r="K74" s="148"/>
    </row>
    <row r="75" spans="1:11" s="7" customFormat="1">
      <c r="A75" s="132"/>
      <c r="B75" s="145"/>
      <c r="C75" s="1"/>
      <c r="D75" s="5"/>
      <c r="E75" s="6"/>
      <c r="F75" s="5"/>
      <c r="G75" s="5"/>
      <c r="H75" s="6"/>
      <c r="I75" s="18"/>
      <c r="J75" s="17"/>
      <c r="K75" s="148"/>
    </row>
    <row r="76" spans="1:11" s="7" customFormat="1">
      <c r="A76" s="132"/>
      <c r="B76" s="145"/>
      <c r="C76" s="1"/>
      <c r="D76" s="5"/>
      <c r="E76" s="6"/>
      <c r="F76" s="5"/>
      <c r="G76" s="80"/>
      <c r="H76" s="81"/>
      <c r="I76" s="18"/>
      <c r="J76" s="17"/>
      <c r="K76" s="148"/>
    </row>
    <row r="77" spans="1:11" s="7" customFormat="1">
      <c r="A77" s="132"/>
      <c r="B77" s="145"/>
      <c r="C77" s="1"/>
      <c r="D77" s="16"/>
      <c r="E77" s="8"/>
      <c r="F77" s="16"/>
      <c r="G77" s="16"/>
      <c r="H77" s="8"/>
      <c r="I77" s="18"/>
      <c r="J77" s="17"/>
      <c r="K77" s="148"/>
    </row>
    <row r="78" spans="1:11" s="7" customFormat="1" ht="30" customHeight="1">
      <c r="A78" s="133"/>
      <c r="B78" s="146"/>
      <c r="C78" s="21"/>
      <c r="D78" s="3"/>
      <c r="E78" s="3"/>
      <c r="F78" s="3"/>
      <c r="G78" s="3"/>
      <c r="H78" s="6"/>
      <c r="I78" s="18"/>
      <c r="J78" s="17"/>
      <c r="K78" s="149"/>
    </row>
    <row r="79" spans="1:11" s="7" customFormat="1">
      <c r="A79" s="131">
        <v>13</v>
      </c>
      <c r="B79" s="144"/>
      <c r="C79" s="15"/>
      <c r="D79" s="8"/>
      <c r="E79" s="8"/>
      <c r="F79" s="8"/>
      <c r="G79" s="8"/>
      <c r="H79" s="8"/>
      <c r="I79" s="18"/>
      <c r="J79" s="17"/>
      <c r="K79" s="73"/>
    </row>
    <row r="80" spans="1:11" s="7" customFormat="1">
      <c r="A80" s="132"/>
      <c r="B80" s="145"/>
      <c r="C80" s="1"/>
      <c r="D80" s="16"/>
      <c r="E80" s="16"/>
      <c r="F80" s="16"/>
      <c r="G80" s="16"/>
      <c r="H80" s="6"/>
      <c r="I80" s="18"/>
      <c r="J80" s="17"/>
      <c r="K80" s="74"/>
    </row>
    <row r="81" spans="1:11" s="7" customFormat="1">
      <c r="A81" s="132"/>
      <c r="B81" s="145"/>
      <c r="C81" s="21"/>
      <c r="D81" s="5"/>
      <c r="E81" s="5"/>
      <c r="F81" s="5"/>
      <c r="G81" s="5"/>
      <c r="H81" s="6"/>
      <c r="I81" s="18"/>
      <c r="J81" s="17"/>
      <c r="K81" s="32"/>
    </row>
    <row r="82" spans="1:11" s="7" customFormat="1">
      <c r="A82" s="132"/>
      <c r="B82" s="145"/>
      <c r="C82" s="1"/>
      <c r="D82" s="16"/>
      <c r="E82" s="16"/>
      <c r="F82" s="16"/>
      <c r="G82" s="16"/>
      <c r="H82" s="8"/>
      <c r="I82" s="18"/>
      <c r="J82" s="17"/>
      <c r="K82" s="74">
        <v>0</v>
      </c>
    </row>
    <row r="83" spans="1:11" s="7" customFormat="1">
      <c r="A83" s="132"/>
      <c r="B83" s="145"/>
      <c r="C83" s="1"/>
      <c r="D83" s="16"/>
      <c r="E83" s="16"/>
      <c r="F83" s="16"/>
      <c r="G83" s="16"/>
      <c r="H83" s="8"/>
      <c r="I83" s="18"/>
      <c r="J83" s="17"/>
      <c r="K83" s="74"/>
    </row>
    <row r="84" spans="1:11" s="7" customFormat="1" ht="40.5" customHeight="1">
      <c r="A84" s="133"/>
      <c r="B84" s="146"/>
      <c r="C84" s="21"/>
      <c r="D84" s="3"/>
      <c r="E84" s="3"/>
      <c r="F84" s="3"/>
      <c r="G84" s="3"/>
      <c r="H84" s="3"/>
      <c r="I84" s="18"/>
      <c r="J84" s="17"/>
      <c r="K84" s="75"/>
    </row>
    <row r="85" spans="1:11">
      <c r="A85" s="131">
        <v>14</v>
      </c>
      <c r="B85" s="144"/>
      <c r="C85" s="15"/>
      <c r="D85" s="8"/>
      <c r="E85" s="8"/>
      <c r="F85" s="8"/>
      <c r="G85" s="8"/>
      <c r="H85" s="8"/>
      <c r="I85" s="18"/>
      <c r="J85" s="17"/>
      <c r="K85" s="73"/>
    </row>
    <row r="86" spans="1:11" s="4" customFormat="1">
      <c r="A86" s="132"/>
      <c r="B86" s="145"/>
      <c r="C86" s="1"/>
      <c r="D86" s="16"/>
      <c r="E86" s="8"/>
      <c r="F86" s="16"/>
      <c r="G86" s="16"/>
      <c r="H86" s="6"/>
      <c r="I86" s="18"/>
      <c r="J86" s="17"/>
      <c r="K86" s="74"/>
    </row>
    <row r="87" spans="1:11" s="4" customFormat="1">
      <c r="A87" s="132"/>
      <c r="B87" s="145"/>
      <c r="C87" s="21"/>
      <c r="D87" s="5"/>
      <c r="E87" s="6"/>
      <c r="F87" s="5"/>
      <c r="G87" s="5"/>
      <c r="H87" s="6"/>
      <c r="I87" s="18"/>
      <c r="J87" s="17"/>
      <c r="K87" s="32"/>
    </row>
    <row r="88" spans="1:11" s="4" customFormat="1">
      <c r="A88" s="132"/>
      <c r="B88" s="145"/>
      <c r="C88" s="1"/>
      <c r="D88" s="16"/>
      <c r="E88" s="8"/>
      <c r="F88" s="16"/>
      <c r="G88" s="16"/>
      <c r="H88" s="8"/>
      <c r="I88" s="18"/>
      <c r="J88" s="17"/>
      <c r="K88" s="74">
        <v>0</v>
      </c>
    </row>
    <row r="89" spans="1:11" s="4" customFormat="1">
      <c r="A89" s="132"/>
      <c r="B89" s="145"/>
      <c r="C89" s="1"/>
      <c r="D89" s="16"/>
      <c r="E89" s="8"/>
      <c r="F89" s="16"/>
      <c r="G89" s="16"/>
      <c r="H89" s="8"/>
      <c r="I89" s="18"/>
      <c r="J89" s="17"/>
      <c r="K89" s="74"/>
    </row>
    <row r="90" spans="1:11" s="4" customFormat="1">
      <c r="A90" s="133"/>
      <c r="B90" s="146"/>
      <c r="C90" s="21"/>
      <c r="D90" s="3"/>
      <c r="E90" s="45"/>
      <c r="F90" s="3"/>
      <c r="G90" s="3"/>
      <c r="H90" s="3"/>
      <c r="I90" s="18"/>
      <c r="J90" s="17"/>
      <c r="K90" s="75"/>
    </row>
    <row r="91" spans="1:11" ht="15" customHeight="1">
      <c r="A91" s="131"/>
      <c r="B91" s="140"/>
      <c r="C91" s="15"/>
      <c r="D91" s="3"/>
      <c r="E91" s="3"/>
      <c r="F91" s="3"/>
      <c r="G91" s="3"/>
      <c r="H91" s="3"/>
      <c r="I91" s="18"/>
      <c r="J91" s="17"/>
      <c r="K91" s="137"/>
    </row>
    <row r="92" spans="1:11" ht="15" customHeight="1">
      <c r="A92" s="132"/>
      <c r="B92" s="141"/>
      <c r="C92" s="21"/>
      <c r="D92" s="3"/>
      <c r="E92" s="3"/>
      <c r="F92" s="3"/>
      <c r="G92" s="3"/>
      <c r="H92" s="3"/>
      <c r="I92" s="18"/>
      <c r="J92" s="17"/>
      <c r="K92" s="138"/>
    </row>
    <row r="93" spans="1:11" ht="15" customHeight="1">
      <c r="A93" s="132"/>
      <c r="B93" s="141"/>
      <c r="C93" s="21"/>
      <c r="D93" s="3"/>
      <c r="E93" s="3"/>
      <c r="F93" s="3"/>
      <c r="G93" s="3"/>
      <c r="H93" s="3"/>
      <c r="I93" s="18"/>
      <c r="J93" s="17"/>
      <c r="K93" s="138"/>
    </row>
    <row r="94" spans="1:11">
      <c r="A94" s="132"/>
      <c r="B94" s="141"/>
      <c r="C94" s="21"/>
      <c r="D94" s="3"/>
      <c r="E94" s="3"/>
      <c r="F94" s="3"/>
      <c r="G94" s="3"/>
      <c r="H94" s="3"/>
      <c r="I94" s="18"/>
      <c r="J94" s="17"/>
      <c r="K94" s="138"/>
    </row>
    <row r="95" spans="1:11">
      <c r="A95" s="132"/>
      <c r="B95" s="141"/>
      <c r="C95" s="21"/>
      <c r="D95" s="3"/>
      <c r="E95" s="3"/>
      <c r="F95" s="3"/>
      <c r="G95" s="3"/>
      <c r="H95" s="3"/>
      <c r="I95" s="18"/>
      <c r="J95" s="17"/>
      <c r="K95" s="138"/>
    </row>
    <row r="96" spans="1:11">
      <c r="A96" s="133"/>
      <c r="B96" s="142"/>
      <c r="C96" s="21"/>
      <c r="D96" s="3"/>
      <c r="E96" s="3"/>
      <c r="F96" s="3"/>
      <c r="G96" s="3"/>
      <c r="H96" s="3"/>
      <c r="I96" s="18"/>
      <c r="J96" s="17"/>
      <c r="K96" s="139"/>
    </row>
    <row r="97" spans="3:15">
      <c r="C97" s="180" t="s">
        <v>26</v>
      </c>
      <c r="D97" s="180"/>
      <c r="E97" s="180"/>
      <c r="F97" s="180"/>
      <c r="G97" s="181"/>
      <c r="H97" s="181"/>
      <c r="I97" s="181"/>
      <c r="J97" s="181"/>
      <c r="K97" s="183" t="s">
        <v>27</v>
      </c>
    </row>
    <row r="98" spans="3:15">
      <c r="C98" s="180"/>
      <c r="D98" s="180"/>
      <c r="E98" s="180"/>
      <c r="F98" s="180"/>
      <c r="G98" s="182"/>
      <c r="H98" s="182"/>
      <c r="I98" s="182"/>
      <c r="J98" s="182"/>
      <c r="K98" s="183"/>
    </row>
    <row r="99" spans="3:15">
      <c r="C99" s="180"/>
      <c r="D99" s="180"/>
      <c r="E99" s="180"/>
      <c r="F99" s="180"/>
      <c r="G99" s="182"/>
      <c r="H99" s="182"/>
      <c r="I99" s="182"/>
      <c r="J99" s="182"/>
      <c r="K99" s="183"/>
    </row>
    <row r="109" spans="3:15">
      <c r="M109" s="39">
        <v>3909.8</v>
      </c>
      <c r="O109" s="39">
        <v>340.2</v>
      </c>
    </row>
    <row r="110" spans="3:15">
      <c r="M110" s="39">
        <v>281.7</v>
      </c>
      <c r="O110" s="39">
        <v>183.8</v>
      </c>
    </row>
    <row r="111" spans="3:15">
      <c r="M111" s="39">
        <v>54.8</v>
      </c>
      <c r="O111" s="39">
        <v>76144.100000000006</v>
      </c>
    </row>
    <row r="112" spans="3:15">
      <c r="M112" s="39">
        <v>105.5</v>
      </c>
      <c r="O112" s="39">
        <v>35840.5</v>
      </c>
    </row>
    <row r="113" spans="13:15">
      <c r="M113" s="39">
        <v>60</v>
      </c>
      <c r="O113" s="39">
        <v>855</v>
      </c>
    </row>
    <row r="114" spans="13:15">
      <c r="M114" s="39">
        <v>1042.7</v>
      </c>
      <c r="O114" s="39">
        <v>2931</v>
      </c>
    </row>
    <row r="115" spans="13:15">
      <c r="M115" s="39">
        <v>6163.8</v>
      </c>
      <c r="O115" s="39">
        <v>161.97399999999999</v>
      </c>
    </row>
    <row r="116" spans="13:15">
      <c r="M116" s="39">
        <v>4900.5</v>
      </c>
      <c r="O116" s="39">
        <v>4891.8</v>
      </c>
    </row>
    <row r="117" spans="13:15">
      <c r="M117" s="39">
        <v>17.399999999999999</v>
      </c>
      <c r="O117" s="39">
        <v>940</v>
      </c>
    </row>
    <row r="118" spans="13:15">
      <c r="M118" s="39">
        <v>13116.7</v>
      </c>
      <c r="O118" s="39">
        <v>2832</v>
      </c>
    </row>
    <row r="119" spans="13:15">
      <c r="M119" s="39">
        <v>9629.1</v>
      </c>
      <c r="O119" s="39">
        <v>1037</v>
      </c>
    </row>
    <row r="120" spans="13:15">
      <c r="M120" s="39">
        <v>27741.599999999999</v>
      </c>
      <c r="O120" s="39">
        <v>4312.8</v>
      </c>
    </row>
    <row r="121" spans="13:15">
      <c r="M121" s="39">
        <v>9922.9</v>
      </c>
      <c r="O121" s="39">
        <f>SUM(O109:O120)</f>
        <v>130470.17400000001</v>
      </c>
    </row>
    <row r="122" spans="13:15">
      <c r="M122" s="39">
        <v>1213.8</v>
      </c>
    </row>
    <row r="123" spans="13:15">
      <c r="M123" s="39">
        <f>SUM(M109:M122)</f>
        <v>78160.3</v>
      </c>
    </row>
  </sheetData>
  <mergeCells count="52">
    <mergeCell ref="A49:A54"/>
    <mergeCell ref="A91:A96"/>
    <mergeCell ref="B91:B96"/>
    <mergeCell ref="K91:K96"/>
    <mergeCell ref="C97:F99"/>
    <mergeCell ref="G97:J99"/>
    <mergeCell ref="K97:K99"/>
    <mergeCell ref="A85:A90"/>
    <mergeCell ref="B85:B90"/>
    <mergeCell ref="A55:A60"/>
    <mergeCell ref="B55:B60"/>
    <mergeCell ref="K55:K60"/>
    <mergeCell ref="A61:A66"/>
    <mergeCell ref="B61:B66"/>
    <mergeCell ref="A67:A72"/>
    <mergeCell ref="B67:B72"/>
    <mergeCell ref="A73:A78"/>
    <mergeCell ref="B73:B78"/>
    <mergeCell ref="K73:K78"/>
    <mergeCell ref="A79:A84"/>
    <mergeCell ref="B79:B84"/>
    <mergeCell ref="B31:B36"/>
    <mergeCell ref="K31:K36"/>
    <mergeCell ref="K19:K24"/>
    <mergeCell ref="A19:A24"/>
    <mergeCell ref="K37:K42"/>
    <mergeCell ref="A1:K2"/>
    <mergeCell ref="A4:A5"/>
    <mergeCell ref="B4:B5"/>
    <mergeCell ref="C4:C5"/>
    <mergeCell ref="D4:D5"/>
    <mergeCell ref="E4:E5"/>
    <mergeCell ref="F4:H4"/>
    <mergeCell ref="J4:J5"/>
    <mergeCell ref="K4:K5"/>
    <mergeCell ref="I4:I5"/>
    <mergeCell ref="K67:K72"/>
    <mergeCell ref="A7:A12"/>
    <mergeCell ref="B7:B12"/>
    <mergeCell ref="K7:K12"/>
    <mergeCell ref="A13:A18"/>
    <mergeCell ref="B13:B18"/>
    <mergeCell ref="B49:B54"/>
    <mergeCell ref="A25:A30"/>
    <mergeCell ref="B25:B30"/>
    <mergeCell ref="A43:A48"/>
    <mergeCell ref="B43:B48"/>
    <mergeCell ref="A37:A42"/>
    <mergeCell ref="B37:B42"/>
    <mergeCell ref="B19:B24"/>
    <mergeCell ref="K25:K30"/>
    <mergeCell ref="A31:A3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1"/>
  <sheetViews>
    <sheetView topLeftCell="A10" workbookViewId="0">
      <selection activeCell="B7" sqref="B7:J95"/>
    </sheetView>
  </sheetViews>
  <sheetFormatPr defaultRowHeight="15"/>
  <cols>
    <col min="1" max="1" width="4.5703125" style="12" customWidth="1"/>
    <col min="2" max="2" width="16" style="19" customWidth="1"/>
    <col min="3" max="3" width="11.7109375" style="39" customWidth="1"/>
    <col min="4" max="4" width="8.140625" style="39" customWidth="1"/>
    <col min="5" max="7" width="9.140625" style="39"/>
    <col min="8" max="8" width="9.140625" style="39" customWidth="1"/>
    <col min="9" max="9" width="9.85546875" style="39" customWidth="1"/>
    <col min="10" max="10" width="9.85546875" style="42" customWidth="1"/>
    <col min="11" max="11" width="28.42578125" style="19" customWidth="1"/>
    <col min="12" max="16384" width="9.140625" style="39"/>
  </cols>
  <sheetData>
    <row r="1" spans="1:11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>
      <c r="A3" s="11"/>
      <c r="B3" s="34"/>
      <c r="C3" s="2"/>
      <c r="D3" s="2"/>
      <c r="E3" s="2"/>
      <c r="F3" s="2"/>
      <c r="G3" s="2"/>
      <c r="H3" s="2"/>
      <c r="I3" s="2"/>
      <c r="J3" s="44"/>
      <c r="K3" s="19" t="s">
        <v>0</v>
      </c>
    </row>
    <row r="4" spans="1:11">
      <c r="A4" s="163" t="s">
        <v>1</v>
      </c>
      <c r="B4" s="165" t="s">
        <v>2</v>
      </c>
      <c r="C4" s="166" t="s">
        <v>3</v>
      </c>
      <c r="D4" s="166" t="s">
        <v>4</v>
      </c>
      <c r="E4" s="166" t="s">
        <v>5</v>
      </c>
      <c r="F4" s="190" t="s">
        <v>6</v>
      </c>
      <c r="G4" s="190"/>
      <c r="H4" s="190"/>
      <c r="I4" s="166" t="s">
        <v>7</v>
      </c>
      <c r="J4" s="170" t="s">
        <v>24</v>
      </c>
      <c r="K4" s="165" t="s">
        <v>8</v>
      </c>
    </row>
    <row r="5" spans="1:11" ht="84">
      <c r="A5" s="164"/>
      <c r="B5" s="165"/>
      <c r="C5" s="166"/>
      <c r="D5" s="166"/>
      <c r="E5" s="166"/>
      <c r="F5" s="35" t="s">
        <v>9</v>
      </c>
      <c r="G5" s="35" t="s">
        <v>19</v>
      </c>
      <c r="H5" s="13" t="s">
        <v>10</v>
      </c>
      <c r="I5" s="166"/>
      <c r="J5" s="171"/>
      <c r="K5" s="165"/>
    </row>
    <row r="6" spans="1:11">
      <c r="A6" s="36">
        <v>1</v>
      </c>
      <c r="B6" s="37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43">
        <v>10</v>
      </c>
      <c r="K6" s="37">
        <v>11</v>
      </c>
    </row>
    <row r="7" spans="1:11" ht="15" customHeight="1">
      <c r="A7" s="131">
        <v>1</v>
      </c>
      <c r="B7" s="174"/>
      <c r="C7" s="16"/>
      <c r="D7" s="84"/>
      <c r="E7" s="84"/>
      <c r="F7" s="84"/>
      <c r="G7" s="84"/>
      <c r="H7" s="84"/>
      <c r="I7" s="66"/>
      <c r="J7" s="66"/>
      <c r="K7" s="184"/>
    </row>
    <row r="8" spans="1:11" s="4" customFormat="1" ht="28.5" customHeight="1">
      <c r="A8" s="132"/>
      <c r="B8" s="174"/>
      <c r="C8" s="21"/>
      <c r="D8" s="84"/>
      <c r="E8" s="84"/>
      <c r="F8" s="84"/>
      <c r="G8" s="95"/>
      <c r="H8" s="84"/>
      <c r="I8" s="66"/>
      <c r="J8" s="66"/>
      <c r="K8" s="185"/>
    </row>
    <row r="9" spans="1:11" s="4" customFormat="1" ht="29.25" customHeight="1">
      <c r="A9" s="132"/>
      <c r="B9" s="174"/>
      <c r="C9" s="21"/>
      <c r="D9" s="84"/>
      <c r="E9" s="84"/>
      <c r="F9" s="84"/>
      <c r="G9" s="84"/>
      <c r="H9" s="84"/>
      <c r="I9" s="66"/>
      <c r="J9" s="66"/>
      <c r="K9" s="185"/>
    </row>
    <row r="10" spans="1:11" s="4" customFormat="1" ht="41.25" customHeight="1">
      <c r="A10" s="132"/>
      <c r="B10" s="174"/>
      <c r="C10" s="21"/>
      <c r="D10" s="84"/>
      <c r="E10" s="84"/>
      <c r="F10" s="84"/>
      <c r="G10" s="84"/>
      <c r="H10" s="84"/>
      <c r="I10" s="66"/>
      <c r="J10" s="66"/>
      <c r="K10" s="185"/>
    </row>
    <row r="11" spans="1:11" s="4" customFormat="1" ht="0.75" customHeight="1">
      <c r="A11" s="132"/>
      <c r="B11" s="174"/>
      <c r="C11" s="21"/>
      <c r="D11" s="83"/>
      <c r="E11" s="83"/>
      <c r="F11" s="83"/>
      <c r="G11" s="83"/>
      <c r="H11" s="84"/>
      <c r="I11" s="66"/>
      <c r="J11" s="66"/>
      <c r="K11" s="185"/>
    </row>
    <row r="12" spans="1:11" s="4" customFormat="1" ht="26.25" customHeight="1">
      <c r="A12" s="133"/>
      <c r="B12" s="174"/>
      <c r="C12" s="10"/>
      <c r="D12" s="83"/>
      <c r="E12" s="83"/>
      <c r="F12" s="83"/>
      <c r="G12" s="83"/>
      <c r="H12" s="84"/>
      <c r="I12" s="66"/>
      <c r="J12" s="66"/>
      <c r="K12" s="186"/>
    </row>
    <row r="13" spans="1:11" ht="24.75" customHeight="1">
      <c r="A13" s="150">
        <v>2</v>
      </c>
      <c r="B13" s="175"/>
      <c r="C13" s="15"/>
      <c r="D13" s="95"/>
      <c r="E13" s="95"/>
      <c r="F13" s="95"/>
      <c r="G13" s="95"/>
      <c r="H13" s="95"/>
      <c r="I13" s="66"/>
      <c r="J13" s="66"/>
      <c r="K13" s="187"/>
    </row>
    <row r="14" spans="1:11" ht="27" customHeight="1">
      <c r="A14" s="150"/>
      <c r="B14" s="175"/>
      <c r="C14" s="21"/>
      <c r="D14" s="95"/>
      <c r="E14" s="95"/>
      <c r="F14" s="95"/>
      <c r="G14" s="86"/>
      <c r="H14" s="86"/>
      <c r="I14" s="66"/>
      <c r="J14" s="66"/>
      <c r="K14" s="188"/>
    </row>
    <row r="15" spans="1:11">
      <c r="A15" s="150"/>
      <c r="B15" s="175"/>
      <c r="C15" s="1"/>
      <c r="D15" s="95"/>
      <c r="E15" s="95"/>
      <c r="F15" s="95"/>
      <c r="G15" s="95"/>
      <c r="H15" s="95"/>
      <c r="I15" s="66"/>
      <c r="J15" s="66"/>
      <c r="K15" s="188"/>
    </row>
    <row r="16" spans="1:11" s="4" customFormat="1" ht="42" customHeight="1">
      <c r="A16" s="150"/>
      <c r="B16" s="175"/>
      <c r="C16" s="21"/>
      <c r="D16" s="95"/>
      <c r="E16" s="95"/>
      <c r="F16" s="95"/>
      <c r="G16" s="95"/>
      <c r="H16" s="95"/>
      <c r="I16" s="66"/>
      <c r="J16" s="66"/>
      <c r="K16" s="188"/>
    </row>
    <row r="17" spans="1:11" s="4" customFormat="1" hidden="1">
      <c r="A17" s="150"/>
      <c r="B17" s="175"/>
      <c r="C17" s="21"/>
      <c r="D17" s="94"/>
      <c r="E17" s="94"/>
      <c r="F17" s="94"/>
      <c r="G17" s="95"/>
      <c r="H17" s="95"/>
      <c r="I17" s="66"/>
      <c r="J17" s="66"/>
      <c r="K17" s="188"/>
    </row>
    <row r="18" spans="1:11" s="4" customFormat="1" ht="38.25" customHeight="1">
      <c r="A18" s="150"/>
      <c r="B18" s="175"/>
      <c r="C18" s="21"/>
      <c r="D18" s="94"/>
      <c r="E18" s="94"/>
      <c r="F18" s="94"/>
      <c r="G18" s="95"/>
      <c r="H18" s="95"/>
      <c r="I18" s="66"/>
      <c r="J18" s="66"/>
      <c r="K18" s="189"/>
    </row>
    <row r="19" spans="1:11" ht="23.25" customHeight="1">
      <c r="A19" s="158">
        <v>3</v>
      </c>
      <c r="B19" s="143"/>
      <c r="C19" s="3"/>
      <c r="D19" s="84"/>
      <c r="E19" s="84"/>
      <c r="F19" s="86"/>
      <c r="G19" s="84"/>
      <c r="H19" s="86"/>
      <c r="I19" s="66"/>
      <c r="J19" s="66"/>
      <c r="K19" s="179"/>
    </row>
    <row r="20" spans="1:11" s="4" customFormat="1" ht="34.5" customHeight="1">
      <c r="A20" s="158"/>
      <c r="B20" s="143"/>
      <c r="C20" s="38"/>
      <c r="D20" s="84"/>
      <c r="E20" s="84"/>
      <c r="F20" s="84"/>
      <c r="G20" s="84"/>
      <c r="H20" s="86"/>
      <c r="I20" s="66"/>
      <c r="J20" s="66"/>
      <c r="K20" s="179"/>
    </row>
    <row r="21" spans="1:11" s="4" customFormat="1">
      <c r="A21" s="158"/>
      <c r="B21" s="143"/>
      <c r="C21" s="38"/>
      <c r="D21" s="84"/>
      <c r="E21" s="84"/>
      <c r="F21" s="86"/>
      <c r="G21" s="84"/>
      <c r="H21" s="86"/>
      <c r="I21" s="66"/>
      <c r="J21" s="66"/>
      <c r="K21" s="179"/>
    </row>
    <row r="22" spans="1:11" s="4" customFormat="1">
      <c r="A22" s="158"/>
      <c r="B22" s="143"/>
      <c r="C22" s="38"/>
      <c r="D22" s="84"/>
      <c r="E22" s="84"/>
      <c r="F22" s="84"/>
      <c r="G22" s="84"/>
      <c r="H22" s="86"/>
      <c r="I22" s="66"/>
      <c r="J22" s="66"/>
      <c r="K22" s="179"/>
    </row>
    <row r="23" spans="1:11" s="4" customFormat="1">
      <c r="A23" s="158"/>
      <c r="B23" s="143"/>
      <c r="C23" s="38"/>
      <c r="D23" s="84"/>
      <c r="E23" s="84"/>
      <c r="F23" s="86"/>
      <c r="G23" s="84"/>
      <c r="H23" s="86"/>
      <c r="I23" s="66"/>
      <c r="J23" s="66"/>
      <c r="K23" s="179"/>
    </row>
    <row r="24" spans="1:11" s="4" customFormat="1" ht="24.75" customHeight="1">
      <c r="A24" s="158"/>
      <c r="B24" s="143"/>
      <c r="C24" s="38"/>
      <c r="D24" s="84"/>
      <c r="E24" s="84"/>
      <c r="F24" s="86"/>
      <c r="G24" s="84"/>
      <c r="H24" s="86"/>
      <c r="I24" s="66"/>
      <c r="J24" s="66"/>
      <c r="K24" s="179"/>
    </row>
    <row r="25" spans="1:11" s="4" customFormat="1">
      <c r="A25" s="140">
        <v>4</v>
      </c>
      <c r="B25" s="143"/>
      <c r="C25" s="3"/>
      <c r="D25" s="84"/>
      <c r="E25" s="84"/>
      <c r="F25" s="84"/>
      <c r="G25" s="84"/>
      <c r="H25" s="84"/>
      <c r="I25" s="66"/>
      <c r="J25" s="66"/>
      <c r="K25" s="176"/>
    </row>
    <row r="26" spans="1:11" s="4" customFormat="1">
      <c r="A26" s="141"/>
      <c r="B26" s="143"/>
      <c r="C26" s="38"/>
      <c r="D26" s="84"/>
      <c r="E26" s="84"/>
      <c r="F26" s="84"/>
      <c r="G26" s="84"/>
      <c r="H26" s="84"/>
      <c r="I26" s="66"/>
      <c r="J26" s="66"/>
      <c r="K26" s="177"/>
    </row>
    <row r="27" spans="1:11" s="4" customFormat="1">
      <c r="A27" s="141"/>
      <c r="B27" s="143"/>
      <c r="C27" s="38"/>
      <c r="D27" s="84"/>
      <c r="E27" s="84"/>
      <c r="F27" s="84"/>
      <c r="G27" s="84"/>
      <c r="H27" s="84"/>
      <c r="I27" s="66"/>
      <c r="J27" s="66"/>
      <c r="K27" s="177"/>
    </row>
    <row r="28" spans="1:11" s="4" customFormat="1">
      <c r="A28" s="141"/>
      <c r="B28" s="143"/>
      <c r="C28" s="38"/>
      <c r="D28" s="84"/>
      <c r="E28" s="84"/>
      <c r="F28" s="84"/>
      <c r="G28" s="84"/>
      <c r="H28" s="84"/>
      <c r="I28" s="66"/>
      <c r="J28" s="66"/>
      <c r="K28" s="177"/>
    </row>
    <row r="29" spans="1:11" s="4" customFormat="1">
      <c r="A29" s="141"/>
      <c r="B29" s="143"/>
      <c r="C29" s="38"/>
      <c r="D29" s="84"/>
      <c r="E29" s="84"/>
      <c r="F29" s="84"/>
      <c r="G29" s="84"/>
      <c r="H29" s="84"/>
      <c r="I29" s="66"/>
      <c r="J29" s="66"/>
      <c r="K29" s="177"/>
    </row>
    <row r="30" spans="1:11" s="4" customFormat="1" ht="96.75" customHeight="1">
      <c r="A30" s="142"/>
      <c r="B30" s="143"/>
      <c r="C30" s="38"/>
      <c r="D30" s="84"/>
      <c r="E30" s="84"/>
      <c r="F30" s="84"/>
      <c r="G30" s="84"/>
      <c r="H30" s="84"/>
      <c r="I30" s="66"/>
      <c r="J30" s="66"/>
      <c r="K30" s="178"/>
    </row>
    <row r="31" spans="1:11" ht="16.5" customHeight="1">
      <c r="A31" s="150">
        <v>5</v>
      </c>
      <c r="B31" s="143"/>
      <c r="C31" s="15"/>
      <c r="D31" s="86"/>
      <c r="E31" s="86"/>
      <c r="F31" s="86"/>
      <c r="G31" s="84"/>
      <c r="H31" s="86"/>
      <c r="I31" s="66"/>
      <c r="J31" s="66"/>
      <c r="K31" s="147"/>
    </row>
    <row r="32" spans="1:11" s="4" customFormat="1" ht="27" customHeight="1">
      <c r="A32" s="150"/>
      <c r="B32" s="143"/>
      <c r="C32" s="21"/>
      <c r="D32" s="84"/>
      <c r="E32" s="84"/>
      <c r="F32" s="84"/>
      <c r="G32" s="84"/>
      <c r="H32" s="84"/>
      <c r="I32" s="66"/>
      <c r="J32" s="66"/>
      <c r="K32" s="148"/>
    </row>
    <row r="33" spans="1:11" s="4" customFormat="1" ht="27" customHeight="1">
      <c r="A33" s="150"/>
      <c r="B33" s="143"/>
      <c r="C33" s="21"/>
      <c r="D33" s="86"/>
      <c r="E33" s="86"/>
      <c r="F33" s="86"/>
      <c r="G33" s="84"/>
      <c r="H33" s="86"/>
      <c r="I33" s="66"/>
      <c r="J33" s="66"/>
      <c r="K33" s="148"/>
    </row>
    <row r="34" spans="1:11" s="4" customFormat="1" ht="40.5" customHeight="1">
      <c r="A34" s="150"/>
      <c r="B34" s="143"/>
      <c r="C34" s="21"/>
      <c r="D34" s="86"/>
      <c r="E34" s="86"/>
      <c r="F34" s="86"/>
      <c r="G34" s="84"/>
      <c r="H34" s="86"/>
      <c r="I34" s="66"/>
      <c r="J34" s="66"/>
      <c r="K34" s="148"/>
    </row>
    <row r="35" spans="1:11" s="4" customFormat="1" hidden="1">
      <c r="A35" s="150"/>
      <c r="B35" s="143"/>
      <c r="C35" s="21"/>
      <c r="D35" s="83"/>
      <c r="E35" s="83"/>
      <c r="F35" s="83"/>
      <c r="G35" s="84"/>
      <c r="H35" s="84"/>
      <c r="I35" s="66"/>
      <c r="J35" s="66"/>
      <c r="K35" s="148"/>
    </row>
    <row r="36" spans="1:11" s="4" customFormat="1" ht="91.5" customHeight="1">
      <c r="A36" s="150"/>
      <c r="B36" s="143"/>
      <c r="C36" s="21"/>
      <c r="D36" s="83"/>
      <c r="E36" s="83"/>
      <c r="F36" s="83"/>
      <c r="G36" s="84"/>
      <c r="H36" s="84"/>
      <c r="I36" s="66"/>
      <c r="J36" s="66"/>
      <c r="K36" s="149"/>
    </row>
    <row r="37" spans="1:11" ht="18.75" customHeight="1">
      <c r="A37" s="150">
        <v>6</v>
      </c>
      <c r="B37" s="143"/>
      <c r="C37" s="15"/>
      <c r="D37" s="84"/>
      <c r="E37" s="84"/>
      <c r="F37" s="84"/>
      <c r="G37" s="84"/>
      <c r="H37" s="84"/>
      <c r="I37" s="66"/>
      <c r="J37" s="66"/>
      <c r="K37" s="154"/>
    </row>
    <row r="38" spans="1:11" s="4" customFormat="1" ht="29.25" customHeight="1">
      <c r="A38" s="150"/>
      <c r="B38" s="143"/>
      <c r="C38" s="21"/>
      <c r="D38" s="84"/>
      <c r="E38" s="84"/>
      <c r="F38" s="84"/>
      <c r="G38" s="84"/>
      <c r="H38" s="84"/>
      <c r="I38" s="66"/>
      <c r="J38" s="66"/>
      <c r="K38" s="154"/>
    </row>
    <row r="39" spans="1:11" s="4" customFormat="1" ht="29.25" customHeight="1">
      <c r="A39" s="150"/>
      <c r="B39" s="143"/>
      <c r="C39" s="21"/>
      <c r="D39" s="84"/>
      <c r="E39" s="84"/>
      <c r="F39" s="84"/>
      <c r="G39" s="84"/>
      <c r="H39" s="84"/>
      <c r="I39" s="66"/>
      <c r="J39" s="66"/>
      <c r="K39" s="154"/>
    </row>
    <row r="40" spans="1:11" s="4" customFormat="1" ht="44.25" customHeight="1">
      <c r="A40" s="150"/>
      <c r="B40" s="143"/>
      <c r="C40" s="21"/>
      <c r="D40" s="84"/>
      <c r="E40" s="84"/>
      <c r="F40" s="84"/>
      <c r="G40" s="84"/>
      <c r="H40" s="84"/>
      <c r="I40" s="66"/>
      <c r="J40" s="66"/>
      <c r="K40" s="154"/>
    </row>
    <row r="41" spans="1:11" s="4" customFormat="1" ht="9.75" hidden="1" customHeight="1">
      <c r="A41" s="150"/>
      <c r="B41" s="143"/>
      <c r="C41" s="21"/>
      <c r="D41" s="83"/>
      <c r="E41" s="83"/>
      <c r="F41" s="83"/>
      <c r="G41" s="84"/>
      <c r="H41" s="84"/>
      <c r="I41" s="66"/>
      <c r="J41" s="66"/>
      <c r="K41" s="154"/>
    </row>
    <row r="42" spans="1:11" s="4" customFormat="1" ht="36.75" customHeight="1">
      <c r="A42" s="150"/>
      <c r="B42" s="143"/>
      <c r="C42" s="21"/>
      <c r="D42" s="83"/>
      <c r="E42" s="83"/>
      <c r="F42" s="83"/>
      <c r="G42" s="84"/>
      <c r="H42" s="84"/>
      <c r="I42" s="66"/>
      <c r="J42" s="66"/>
      <c r="K42" s="154"/>
    </row>
    <row r="43" spans="1:11" ht="15" customHeight="1">
      <c r="A43" s="150">
        <v>7</v>
      </c>
      <c r="B43" s="143"/>
      <c r="C43" s="15"/>
      <c r="D43" s="84"/>
      <c r="E43" s="90"/>
      <c r="F43" s="84"/>
      <c r="G43" s="84"/>
      <c r="H43" s="84"/>
      <c r="I43" s="66"/>
      <c r="J43" s="66"/>
      <c r="K43" s="147"/>
    </row>
    <row r="44" spans="1:11" s="7" customFormat="1" ht="25.5" customHeight="1">
      <c r="A44" s="150"/>
      <c r="B44" s="143"/>
      <c r="C44" s="31"/>
      <c r="D44" s="84"/>
      <c r="E44" s="84"/>
      <c r="F44" s="84"/>
      <c r="G44" s="84"/>
      <c r="H44" s="84"/>
      <c r="I44" s="66"/>
      <c r="J44" s="66"/>
      <c r="K44" s="172"/>
    </row>
    <row r="45" spans="1:11" s="7" customFormat="1">
      <c r="A45" s="150"/>
      <c r="B45" s="143"/>
      <c r="C45" s="31"/>
      <c r="D45" s="84"/>
      <c r="E45" s="84"/>
      <c r="F45" s="84"/>
      <c r="G45" s="84"/>
      <c r="H45" s="84"/>
      <c r="I45" s="66"/>
      <c r="J45" s="66"/>
      <c r="K45" s="172"/>
    </row>
    <row r="46" spans="1:11" s="7" customFormat="1" ht="57" customHeight="1">
      <c r="A46" s="150"/>
      <c r="B46" s="143"/>
      <c r="C46" s="30"/>
      <c r="D46" s="84"/>
      <c r="E46" s="84"/>
      <c r="F46" s="84"/>
      <c r="G46" s="84"/>
      <c r="H46" s="84"/>
      <c r="I46" s="66"/>
      <c r="J46" s="66"/>
      <c r="K46" s="172"/>
    </row>
    <row r="47" spans="1:11" s="7" customFormat="1">
      <c r="A47" s="150"/>
      <c r="B47" s="143"/>
      <c r="C47" s="1"/>
      <c r="D47" s="84"/>
      <c r="E47" s="84"/>
      <c r="F47" s="84"/>
      <c r="G47" s="84"/>
      <c r="H47" s="84"/>
      <c r="I47" s="66"/>
      <c r="J47" s="66"/>
      <c r="K47" s="172"/>
    </row>
    <row r="48" spans="1:11" s="7" customFormat="1" ht="50.25" customHeight="1">
      <c r="A48" s="150"/>
      <c r="B48" s="143"/>
      <c r="C48" s="21"/>
      <c r="D48" s="84"/>
      <c r="E48" s="86"/>
      <c r="F48" s="84"/>
      <c r="G48" s="84"/>
      <c r="H48" s="84"/>
      <c r="I48" s="66"/>
      <c r="J48" s="66"/>
      <c r="K48" s="173"/>
    </row>
    <row r="49" spans="1:11" s="7" customFormat="1" ht="15" customHeight="1">
      <c r="A49" s="131">
        <v>8</v>
      </c>
      <c r="B49" s="143"/>
      <c r="C49" s="15"/>
      <c r="D49" s="84"/>
      <c r="E49" s="84"/>
      <c r="F49" s="84"/>
      <c r="G49" s="84"/>
      <c r="H49" s="84"/>
      <c r="I49" s="66"/>
      <c r="J49" s="66"/>
      <c r="K49" s="147"/>
    </row>
    <row r="50" spans="1:11" s="7" customFormat="1">
      <c r="A50" s="132"/>
      <c r="B50" s="143"/>
      <c r="C50" s="1"/>
      <c r="D50" s="84"/>
      <c r="E50" s="84"/>
      <c r="F50" s="84"/>
      <c r="G50" s="84"/>
      <c r="H50" s="84"/>
      <c r="I50" s="66"/>
      <c r="J50" s="66"/>
      <c r="K50" s="148"/>
    </row>
    <row r="51" spans="1:11" s="7" customFormat="1">
      <c r="A51" s="132"/>
      <c r="B51" s="143"/>
      <c r="C51" s="1"/>
      <c r="D51" s="84"/>
      <c r="E51" s="84"/>
      <c r="F51" s="84"/>
      <c r="G51" s="84"/>
      <c r="H51" s="84"/>
      <c r="I51" s="66"/>
      <c r="J51" s="66"/>
      <c r="K51" s="148"/>
    </row>
    <row r="52" spans="1:11" s="7" customFormat="1">
      <c r="A52" s="132"/>
      <c r="B52" s="143"/>
      <c r="C52" s="1"/>
      <c r="D52" s="84"/>
      <c r="E52" s="84"/>
      <c r="F52" s="84"/>
      <c r="G52" s="84"/>
      <c r="H52" s="84"/>
      <c r="I52" s="66"/>
      <c r="J52" s="66"/>
      <c r="K52" s="194"/>
    </row>
    <row r="53" spans="1:11" s="7" customFormat="1" ht="11.25" customHeight="1">
      <c r="A53" s="132"/>
      <c r="B53" s="143"/>
      <c r="C53" s="1"/>
      <c r="D53" s="91"/>
      <c r="E53" s="91"/>
      <c r="F53" s="84"/>
      <c r="G53" s="84"/>
      <c r="H53" s="84"/>
      <c r="I53" s="66"/>
      <c r="J53" s="66"/>
      <c r="K53" s="148"/>
    </row>
    <row r="54" spans="1:11" s="7" customFormat="1" ht="34.5" customHeight="1">
      <c r="A54" s="133"/>
      <c r="B54" s="143"/>
      <c r="C54" s="21"/>
      <c r="D54" s="95"/>
      <c r="E54" s="95"/>
      <c r="F54" s="84"/>
      <c r="G54" s="84"/>
      <c r="H54" s="84"/>
      <c r="I54" s="66"/>
      <c r="J54" s="66"/>
      <c r="K54" s="149"/>
    </row>
    <row r="55" spans="1:11" s="7" customFormat="1" ht="15" customHeight="1">
      <c r="A55" s="131">
        <v>9</v>
      </c>
      <c r="B55" s="144"/>
      <c r="C55" s="15"/>
      <c r="D55" s="84"/>
      <c r="E55" s="84"/>
      <c r="F55" s="84"/>
      <c r="G55" s="84"/>
      <c r="H55" s="84"/>
      <c r="I55" s="66"/>
      <c r="J55" s="66"/>
      <c r="K55" s="154"/>
    </row>
    <row r="56" spans="1:11" s="7" customFormat="1">
      <c r="A56" s="132"/>
      <c r="B56" s="145"/>
      <c r="C56" s="1"/>
      <c r="D56" s="83"/>
      <c r="E56" s="84"/>
      <c r="F56" s="83"/>
      <c r="G56" s="83"/>
      <c r="H56" s="84"/>
      <c r="I56" s="66"/>
      <c r="J56" s="66"/>
      <c r="K56" s="154"/>
    </row>
    <row r="57" spans="1:11" s="7" customFormat="1">
      <c r="A57" s="132"/>
      <c r="B57" s="145"/>
      <c r="C57" s="1"/>
      <c r="D57" s="83"/>
      <c r="E57" s="84"/>
      <c r="F57" s="83"/>
      <c r="G57" s="83"/>
      <c r="H57" s="84"/>
      <c r="I57" s="66"/>
      <c r="J57" s="66"/>
      <c r="K57" s="154"/>
    </row>
    <row r="58" spans="1:11" s="7" customFormat="1">
      <c r="A58" s="132"/>
      <c r="B58" s="145"/>
      <c r="C58" s="1"/>
      <c r="D58" s="83"/>
      <c r="E58" s="84"/>
      <c r="F58" s="87"/>
      <c r="G58" s="83"/>
      <c r="H58" s="84"/>
      <c r="I58" s="66"/>
      <c r="J58" s="66"/>
      <c r="K58" s="154"/>
    </row>
    <row r="59" spans="1:11" s="7" customFormat="1">
      <c r="A59" s="132"/>
      <c r="B59" s="145"/>
      <c r="C59" s="1"/>
      <c r="D59" s="83"/>
      <c r="E59" s="84"/>
      <c r="F59" s="83"/>
      <c r="G59" s="83"/>
      <c r="H59" s="84"/>
      <c r="I59" s="66"/>
      <c r="J59" s="66"/>
      <c r="K59" s="154"/>
    </row>
    <row r="60" spans="1:11" s="7" customFormat="1" ht="88.5" customHeight="1">
      <c r="A60" s="133"/>
      <c r="B60" s="146"/>
      <c r="C60" s="21"/>
      <c r="D60" s="83"/>
      <c r="E60" s="84"/>
      <c r="F60" s="83"/>
      <c r="G60" s="83"/>
      <c r="H60" s="84"/>
      <c r="I60" s="66"/>
      <c r="J60" s="66"/>
      <c r="K60" s="154"/>
    </row>
    <row r="61" spans="1:11" s="7" customFormat="1" ht="15" customHeight="1">
      <c r="A61" s="131">
        <v>10</v>
      </c>
      <c r="B61" s="144"/>
      <c r="C61" s="15"/>
      <c r="D61" s="84"/>
      <c r="E61" s="86"/>
      <c r="F61" s="84"/>
      <c r="G61" s="84"/>
      <c r="H61" s="84"/>
      <c r="I61" s="66"/>
      <c r="J61" s="66"/>
      <c r="K61" s="147"/>
    </row>
    <row r="62" spans="1:11" s="7" customFormat="1">
      <c r="A62" s="132"/>
      <c r="B62" s="145"/>
      <c r="C62" s="1"/>
      <c r="D62" s="87"/>
      <c r="E62" s="86"/>
      <c r="F62" s="83"/>
      <c r="G62" s="83"/>
      <c r="H62" s="84"/>
      <c r="I62" s="66"/>
      <c r="J62" s="66"/>
      <c r="K62" s="148"/>
    </row>
    <row r="63" spans="1:11" s="7" customFormat="1">
      <c r="A63" s="132"/>
      <c r="B63" s="145"/>
      <c r="C63" s="1"/>
      <c r="D63" s="87"/>
      <c r="E63" s="86"/>
      <c r="F63" s="83"/>
      <c r="G63" s="83"/>
      <c r="H63" s="84"/>
      <c r="I63" s="66"/>
      <c r="J63" s="66"/>
      <c r="K63" s="148"/>
    </row>
    <row r="64" spans="1:11" s="7" customFormat="1" ht="51" customHeight="1">
      <c r="A64" s="132"/>
      <c r="B64" s="145"/>
      <c r="C64" s="1"/>
      <c r="D64" s="83"/>
      <c r="E64" s="84"/>
      <c r="F64" s="83"/>
      <c r="G64" s="83"/>
      <c r="H64" s="84"/>
      <c r="I64" s="66"/>
      <c r="J64" s="66"/>
      <c r="K64" s="148"/>
    </row>
    <row r="65" spans="1:11" s="7" customFormat="1">
      <c r="A65" s="133"/>
      <c r="B65" s="146"/>
      <c r="C65" s="50"/>
      <c r="D65" s="88"/>
      <c r="E65" s="89"/>
      <c r="F65" s="88"/>
      <c r="G65" s="88"/>
      <c r="H65" s="89"/>
      <c r="I65" s="66"/>
      <c r="J65" s="66"/>
      <c r="K65" s="149"/>
    </row>
    <row r="66" spans="1:11" s="7" customFormat="1" ht="15" customHeight="1">
      <c r="A66" s="131">
        <v>11</v>
      </c>
      <c r="B66" s="144"/>
      <c r="C66" s="15"/>
      <c r="D66" s="93"/>
      <c r="E66" s="93"/>
      <c r="F66" s="93"/>
      <c r="G66" s="86"/>
      <c r="H66" s="86"/>
      <c r="I66" s="66"/>
      <c r="J66" s="66"/>
      <c r="K66" s="147"/>
    </row>
    <row r="67" spans="1:11" s="7" customFormat="1">
      <c r="A67" s="132"/>
      <c r="B67" s="145"/>
      <c r="C67" s="1"/>
      <c r="D67" s="92"/>
      <c r="E67" s="93"/>
      <c r="F67" s="92"/>
      <c r="G67" s="92"/>
      <c r="H67" s="86"/>
      <c r="I67" s="66"/>
      <c r="J67" s="66"/>
      <c r="K67" s="148"/>
    </row>
    <row r="68" spans="1:11" s="7" customFormat="1">
      <c r="A68" s="132"/>
      <c r="B68" s="145"/>
      <c r="C68" s="1"/>
      <c r="D68" s="92"/>
      <c r="E68" s="93"/>
      <c r="F68" s="92"/>
      <c r="G68" s="92"/>
      <c r="H68" s="86"/>
      <c r="I68" s="66"/>
      <c r="J68" s="66"/>
      <c r="K68" s="148"/>
    </row>
    <row r="69" spans="1:11" s="7" customFormat="1">
      <c r="A69" s="132"/>
      <c r="B69" s="145"/>
      <c r="C69" s="1"/>
      <c r="D69" s="92"/>
      <c r="E69" s="93"/>
      <c r="F69" s="92"/>
      <c r="G69" s="87"/>
      <c r="H69" s="86"/>
      <c r="I69" s="66"/>
      <c r="J69" s="66"/>
      <c r="K69" s="148"/>
    </row>
    <row r="70" spans="1:11" s="7" customFormat="1" ht="14.25" hidden="1" customHeight="1">
      <c r="A70" s="132"/>
      <c r="B70" s="145"/>
      <c r="C70" s="1"/>
      <c r="D70" s="92"/>
      <c r="E70" s="93"/>
      <c r="F70" s="92"/>
      <c r="G70" s="92"/>
      <c r="H70" s="93"/>
      <c r="I70" s="66"/>
      <c r="J70" s="66"/>
      <c r="K70" s="148"/>
    </row>
    <row r="71" spans="1:11" s="7" customFormat="1" ht="65.25" customHeight="1">
      <c r="A71" s="133"/>
      <c r="B71" s="146"/>
      <c r="C71" s="21"/>
      <c r="D71" s="92"/>
      <c r="E71" s="93"/>
      <c r="F71" s="92"/>
      <c r="G71" s="92"/>
      <c r="H71" s="86"/>
      <c r="I71" s="66"/>
      <c r="J71" s="66"/>
      <c r="K71" s="149"/>
    </row>
    <row r="72" spans="1:11" s="7" customFormat="1">
      <c r="A72" s="131">
        <v>12</v>
      </c>
      <c r="B72" s="144"/>
      <c r="C72" s="15"/>
      <c r="D72" s="93"/>
      <c r="E72" s="93"/>
      <c r="F72" s="93"/>
      <c r="G72" s="86"/>
      <c r="H72" s="86"/>
      <c r="I72" s="66"/>
      <c r="J72" s="66"/>
      <c r="K72" s="147"/>
    </row>
    <row r="73" spans="1:11" s="7" customFormat="1">
      <c r="A73" s="132"/>
      <c r="B73" s="145"/>
      <c r="C73" s="1"/>
      <c r="D73" s="92"/>
      <c r="E73" s="93"/>
      <c r="F73" s="92"/>
      <c r="G73" s="92"/>
      <c r="H73" s="86"/>
      <c r="I73" s="66"/>
      <c r="J73" s="66"/>
      <c r="K73" s="148"/>
    </row>
    <row r="74" spans="1:11" s="7" customFormat="1">
      <c r="A74" s="132"/>
      <c r="B74" s="145"/>
      <c r="C74" s="1"/>
      <c r="D74" s="92"/>
      <c r="E74" s="93"/>
      <c r="F74" s="92"/>
      <c r="G74" s="92"/>
      <c r="H74" s="86"/>
      <c r="I74" s="66"/>
      <c r="J74" s="66"/>
      <c r="K74" s="148"/>
    </row>
    <row r="75" spans="1:11" s="7" customFormat="1" ht="51" customHeight="1">
      <c r="A75" s="132"/>
      <c r="B75" s="145"/>
      <c r="C75" s="1"/>
      <c r="D75" s="92"/>
      <c r="E75" s="93"/>
      <c r="F75" s="92"/>
      <c r="G75" s="87"/>
      <c r="H75" s="86"/>
      <c r="I75" s="66"/>
      <c r="J75" s="66"/>
      <c r="K75" s="148"/>
    </row>
    <row r="76" spans="1:11" s="7" customFormat="1" ht="0.75" customHeight="1">
      <c r="A76" s="132"/>
      <c r="B76" s="145"/>
      <c r="C76" s="1"/>
      <c r="D76" s="92"/>
      <c r="E76" s="93"/>
      <c r="F76" s="92"/>
      <c r="G76" s="92"/>
      <c r="H76" s="93"/>
      <c r="I76" s="66"/>
      <c r="J76" s="66"/>
      <c r="K76" s="148"/>
    </row>
    <row r="77" spans="1:11" s="7" customFormat="1" ht="30" customHeight="1">
      <c r="A77" s="133"/>
      <c r="B77" s="146"/>
      <c r="C77" s="21"/>
      <c r="D77" s="92"/>
      <c r="E77" s="93"/>
      <c r="F77" s="92"/>
      <c r="G77" s="92"/>
      <c r="H77" s="86"/>
      <c r="I77" s="66"/>
      <c r="J77" s="66"/>
      <c r="K77" s="149"/>
    </row>
    <row r="78" spans="1:11" s="7" customFormat="1">
      <c r="A78" s="131">
        <v>13</v>
      </c>
      <c r="B78" s="144"/>
      <c r="C78" s="15"/>
      <c r="D78" s="84"/>
      <c r="E78" s="86"/>
      <c r="F78" s="84"/>
      <c r="G78" s="84"/>
      <c r="H78" s="84"/>
      <c r="I78" s="66"/>
      <c r="J78" s="66"/>
      <c r="K78" s="195"/>
    </row>
    <row r="79" spans="1:11" s="7" customFormat="1">
      <c r="A79" s="132"/>
      <c r="B79" s="145"/>
      <c r="C79" s="1"/>
      <c r="D79" s="83"/>
      <c r="E79" s="84"/>
      <c r="F79" s="83"/>
      <c r="G79" s="83"/>
      <c r="H79" s="84"/>
      <c r="I79" s="66"/>
      <c r="J79" s="66"/>
      <c r="K79" s="196"/>
    </row>
    <row r="80" spans="1:11" s="7" customFormat="1">
      <c r="A80" s="132"/>
      <c r="B80" s="145"/>
      <c r="C80" s="21"/>
      <c r="D80" s="83"/>
      <c r="E80" s="86"/>
      <c r="F80" s="83"/>
      <c r="G80" s="83"/>
      <c r="H80" s="84"/>
      <c r="I80" s="66"/>
      <c r="J80" s="66"/>
      <c r="K80" s="196"/>
    </row>
    <row r="81" spans="1:12" s="7" customFormat="1">
      <c r="A81" s="132"/>
      <c r="B81" s="145"/>
      <c r="C81" s="1"/>
      <c r="D81" s="83"/>
      <c r="E81" s="86"/>
      <c r="F81" s="83"/>
      <c r="G81" s="83"/>
      <c r="H81" s="84"/>
      <c r="I81" s="66"/>
      <c r="J81" s="66"/>
      <c r="K81" s="196"/>
    </row>
    <row r="82" spans="1:12" s="7" customFormat="1">
      <c r="A82" s="132"/>
      <c r="B82" s="145"/>
      <c r="C82" s="1"/>
      <c r="D82" s="83"/>
      <c r="E82" s="84"/>
      <c r="F82" s="83"/>
      <c r="G82" s="83"/>
      <c r="H82" s="84"/>
      <c r="I82" s="66"/>
      <c r="J82" s="66"/>
      <c r="K82" s="196"/>
    </row>
    <row r="83" spans="1:12" s="7" customFormat="1" ht="35.25" customHeight="1">
      <c r="A83" s="133"/>
      <c r="B83" s="146"/>
      <c r="C83" s="21"/>
      <c r="D83" s="83"/>
      <c r="E83" s="84"/>
      <c r="F83" s="83"/>
      <c r="G83" s="83"/>
      <c r="H83" s="84"/>
      <c r="I83" s="66"/>
      <c r="J83" s="66"/>
      <c r="K83" s="197"/>
    </row>
    <row r="84" spans="1:12">
      <c r="A84" s="131">
        <v>14</v>
      </c>
      <c r="B84" s="191"/>
      <c r="C84" s="15"/>
      <c r="D84" s="84"/>
      <c r="E84" s="95"/>
      <c r="F84" s="84"/>
      <c r="G84" s="84"/>
      <c r="H84" s="84"/>
      <c r="I84" s="66"/>
      <c r="J84" s="66"/>
      <c r="L84" s="137"/>
    </row>
    <row r="85" spans="1:12" s="4" customFormat="1">
      <c r="A85" s="132"/>
      <c r="B85" s="192"/>
      <c r="C85" s="21"/>
      <c r="D85" s="84"/>
      <c r="E85" s="95"/>
      <c r="F85" s="84"/>
      <c r="G85" s="84"/>
      <c r="H85" s="84"/>
      <c r="I85" s="66"/>
      <c r="J85" s="66"/>
      <c r="L85" s="138"/>
    </row>
    <row r="86" spans="1:12" s="4" customFormat="1">
      <c r="A86" s="132"/>
      <c r="B86" s="192"/>
      <c r="C86" s="21"/>
      <c r="D86" s="84"/>
      <c r="E86" s="95"/>
      <c r="F86" s="84"/>
      <c r="G86" s="84"/>
      <c r="H86" s="84"/>
      <c r="I86" s="66"/>
      <c r="J86" s="66"/>
      <c r="L86" s="138"/>
    </row>
    <row r="87" spans="1:12" s="4" customFormat="1">
      <c r="A87" s="132"/>
      <c r="B87" s="192"/>
      <c r="C87" s="21"/>
      <c r="D87" s="84"/>
      <c r="E87" s="95"/>
      <c r="F87" s="84"/>
      <c r="G87" s="84"/>
      <c r="H87" s="84"/>
      <c r="I87" s="66"/>
      <c r="J87" s="66"/>
      <c r="L87" s="138"/>
    </row>
    <row r="88" spans="1:12" s="4" customFormat="1">
      <c r="A88" s="132"/>
      <c r="B88" s="192"/>
      <c r="C88" s="21"/>
      <c r="D88" s="84"/>
      <c r="E88" s="95"/>
      <c r="F88" s="84"/>
      <c r="G88" s="84"/>
      <c r="H88" s="84"/>
      <c r="I88" s="66"/>
      <c r="J88" s="66"/>
      <c r="L88" s="138"/>
    </row>
    <row r="89" spans="1:12" s="4" customFormat="1">
      <c r="A89" s="133"/>
      <c r="B89" s="193"/>
      <c r="C89" s="21"/>
      <c r="D89" s="84"/>
      <c r="E89" s="95"/>
      <c r="F89" s="84"/>
      <c r="G89" s="84"/>
      <c r="H89" s="84"/>
      <c r="I89" s="66"/>
      <c r="J89" s="66"/>
      <c r="L89" s="139"/>
    </row>
    <row r="90" spans="1:12" s="82" customFormat="1">
      <c r="A90" s="131"/>
      <c r="B90" s="140"/>
      <c r="C90" s="15"/>
      <c r="D90" s="86"/>
      <c r="E90" s="86"/>
      <c r="F90" s="86"/>
      <c r="G90" s="86"/>
      <c r="H90" s="86"/>
      <c r="I90" s="66"/>
      <c r="J90" s="66"/>
      <c r="K90" s="19"/>
      <c r="L90" s="137"/>
    </row>
    <row r="91" spans="1:12" s="4" customFormat="1">
      <c r="A91" s="132"/>
      <c r="B91" s="141"/>
      <c r="C91" s="21"/>
      <c r="D91" s="86"/>
      <c r="E91" s="86"/>
      <c r="F91" s="86"/>
      <c r="G91" s="85"/>
      <c r="H91" s="86"/>
      <c r="I91" s="66"/>
      <c r="J91" s="66"/>
      <c r="L91" s="138"/>
    </row>
    <row r="92" spans="1:12" s="4" customFormat="1">
      <c r="A92" s="132"/>
      <c r="B92" s="141"/>
      <c r="C92" s="21"/>
      <c r="D92" s="86"/>
      <c r="E92" s="86"/>
      <c r="F92" s="86"/>
      <c r="G92" s="85"/>
      <c r="H92" s="86"/>
      <c r="I92" s="66"/>
      <c r="J92" s="66"/>
      <c r="L92" s="138"/>
    </row>
    <row r="93" spans="1:12" s="4" customFormat="1">
      <c r="A93" s="132"/>
      <c r="B93" s="141"/>
      <c r="C93" s="21"/>
      <c r="D93" s="86"/>
      <c r="E93" s="86"/>
      <c r="F93" s="86"/>
      <c r="G93" s="85"/>
      <c r="H93" s="86"/>
      <c r="I93" s="66"/>
      <c r="J93" s="66"/>
      <c r="L93" s="138"/>
    </row>
    <row r="94" spans="1:12" s="4" customFormat="1">
      <c r="A94" s="132"/>
      <c r="B94" s="141"/>
      <c r="C94" s="21"/>
      <c r="D94" s="86"/>
      <c r="E94" s="86"/>
      <c r="F94" s="86"/>
      <c r="G94" s="85"/>
      <c r="H94" s="86"/>
      <c r="I94" s="66"/>
      <c r="J94" s="66"/>
      <c r="L94" s="138"/>
    </row>
    <row r="95" spans="1:12" s="4" customFormat="1">
      <c r="A95" s="133"/>
      <c r="B95" s="142"/>
      <c r="C95" s="21"/>
      <c r="D95" s="86"/>
      <c r="E95" s="86"/>
      <c r="F95" s="86"/>
      <c r="G95" s="85"/>
      <c r="H95" s="86"/>
      <c r="I95" s="66"/>
      <c r="J95" s="66"/>
      <c r="L95" s="139"/>
    </row>
    <row r="96" spans="1:12">
      <c r="B96" s="200"/>
      <c r="J96" s="19"/>
      <c r="K96" s="39"/>
    </row>
    <row r="97" spans="2:11">
      <c r="B97" s="200"/>
      <c r="C97" s="198" t="s">
        <v>25</v>
      </c>
      <c r="D97" s="198"/>
      <c r="E97" s="198"/>
      <c r="F97" s="198"/>
    </row>
    <row r="98" spans="2:11">
      <c r="C98" s="199"/>
      <c r="D98" s="199"/>
      <c r="E98" s="199"/>
      <c r="F98" s="199"/>
    </row>
    <row r="99" spans="2:11">
      <c r="C99" s="199"/>
      <c r="D99" s="199"/>
      <c r="E99" s="199"/>
      <c r="F99" s="199"/>
      <c r="K99" s="183" t="s">
        <v>23</v>
      </c>
    </row>
    <row r="100" spans="2:11">
      <c r="C100" s="199"/>
      <c r="D100" s="199"/>
      <c r="E100" s="199"/>
      <c r="F100" s="199"/>
      <c r="K100" s="183"/>
    </row>
    <row r="101" spans="2:11">
      <c r="C101" s="199"/>
      <c r="D101" s="199"/>
      <c r="E101" s="199"/>
      <c r="F101" s="199"/>
      <c r="K101" s="183"/>
    </row>
  </sheetData>
  <mergeCells count="58">
    <mergeCell ref="A90:A95"/>
    <mergeCell ref="B90:B95"/>
    <mergeCell ref="L90:L95"/>
    <mergeCell ref="C97:F101"/>
    <mergeCell ref="K99:K101"/>
    <mergeCell ref="B96:B97"/>
    <mergeCell ref="K43:K48"/>
    <mergeCell ref="K49:K54"/>
    <mergeCell ref="K61:K65"/>
    <mergeCell ref="K66:K71"/>
    <mergeCell ref="K78:K83"/>
    <mergeCell ref="K37:K42"/>
    <mergeCell ref="A84:A89"/>
    <mergeCell ref="B84:B89"/>
    <mergeCell ref="L84:L89"/>
    <mergeCell ref="A55:A60"/>
    <mergeCell ref="B55:B60"/>
    <mergeCell ref="K55:K60"/>
    <mergeCell ref="A61:A65"/>
    <mergeCell ref="B61:B65"/>
    <mergeCell ref="A66:A71"/>
    <mergeCell ref="B66:B71"/>
    <mergeCell ref="A72:A77"/>
    <mergeCell ref="B72:B77"/>
    <mergeCell ref="K72:K77"/>
    <mergeCell ref="A78:A83"/>
    <mergeCell ref="B78:B83"/>
    <mergeCell ref="B19:B24"/>
    <mergeCell ref="K25:K30"/>
    <mergeCell ref="A31:A36"/>
    <mergeCell ref="B31:B36"/>
    <mergeCell ref="K31:K36"/>
    <mergeCell ref="K19:K24"/>
    <mergeCell ref="A19:A24"/>
    <mergeCell ref="A49:A54"/>
    <mergeCell ref="B49:B54"/>
    <mergeCell ref="A25:A30"/>
    <mergeCell ref="B25:B30"/>
    <mergeCell ref="A43:A48"/>
    <mergeCell ref="B43:B48"/>
    <mergeCell ref="A37:A42"/>
    <mergeCell ref="B37:B42"/>
    <mergeCell ref="A1:K2"/>
    <mergeCell ref="A4:A5"/>
    <mergeCell ref="B4:B5"/>
    <mergeCell ref="C4:C5"/>
    <mergeCell ref="D4:D5"/>
    <mergeCell ref="E4:E5"/>
    <mergeCell ref="F4:H4"/>
    <mergeCell ref="I4:I5"/>
    <mergeCell ref="K4:K5"/>
    <mergeCell ref="J4:J5"/>
    <mergeCell ref="A7:A12"/>
    <mergeCell ref="B7:B12"/>
    <mergeCell ref="K7:K12"/>
    <mergeCell ref="A13:A18"/>
    <mergeCell ref="B13:B18"/>
    <mergeCell ref="K13:K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2"/>
  <sheetViews>
    <sheetView workbookViewId="0">
      <selection activeCell="A7" sqref="A7:J95"/>
    </sheetView>
  </sheetViews>
  <sheetFormatPr defaultRowHeight="15"/>
  <cols>
    <col min="1" max="1" width="4.5703125" style="12" customWidth="1"/>
    <col min="2" max="2" width="22.140625" style="19" customWidth="1"/>
    <col min="3" max="3" width="11.7109375" style="40" customWidth="1"/>
    <col min="4" max="4" width="8.140625" style="40" customWidth="1"/>
    <col min="5" max="8" width="9.140625" style="40"/>
    <col min="9" max="9" width="9.140625" style="59"/>
    <col min="10" max="10" width="9.140625" style="40" customWidth="1"/>
    <col min="11" max="11" width="35.28515625" style="19" customWidth="1"/>
    <col min="12" max="16384" width="9.140625" style="40"/>
  </cols>
  <sheetData>
    <row r="1" spans="1:11">
      <c r="A1" s="162" t="s">
        <v>30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>
      <c r="A3" s="11"/>
      <c r="B3" s="34"/>
      <c r="C3" s="2"/>
      <c r="D3" s="2"/>
      <c r="E3" s="2"/>
      <c r="F3" s="2"/>
      <c r="G3" s="2"/>
      <c r="H3" s="2"/>
      <c r="I3" s="2"/>
      <c r="J3" s="2"/>
      <c r="K3" s="19" t="s">
        <v>0</v>
      </c>
    </row>
    <row r="4" spans="1:11" ht="15" customHeight="1">
      <c r="A4" s="163" t="s">
        <v>1</v>
      </c>
      <c r="B4" s="165" t="s">
        <v>2</v>
      </c>
      <c r="C4" s="166" t="s">
        <v>3</v>
      </c>
      <c r="D4" s="166" t="s">
        <v>4</v>
      </c>
      <c r="E4" s="166" t="s">
        <v>5</v>
      </c>
      <c r="F4" s="190" t="s">
        <v>6</v>
      </c>
      <c r="G4" s="190"/>
      <c r="H4" s="190"/>
      <c r="I4" s="166" t="s">
        <v>7</v>
      </c>
      <c r="J4" s="170" t="s">
        <v>24</v>
      </c>
      <c r="K4" s="165" t="s">
        <v>8</v>
      </c>
    </row>
    <row r="5" spans="1:11" ht="84">
      <c r="A5" s="164"/>
      <c r="B5" s="165"/>
      <c r="C5" s="166"/>
      <c r="D5" s="166"/>
      <c r="E5" s="166"/>
      <c r="F5" s="96" t="s">
        <v>9</v>
      </c>
      <c r="G5" s="96" t="s">
        <v>19</v>
      </c>
      <c r="H5" s="13" t="s">
        <v>10</v>
      </c>
      <c r="I5" s="166"/>
      <c r="J5" s="171"/>
      <c r="K5" s="165"/>
    </row>
    <row r="6" spans="1:11">
      <c r="A6" s="97">
        <v>1</v>
      </c>
      <c r="B6" s="98">
        <v>2</v>
      </c>
      <c r="C6" s="97">
        <v>3</v>
      </c>
      <c r="D6" s="97">
        <v>4</v>
      </c>
      <c r="E6" s="97">
        <v>5</v>
      </c>
      <c r="F6" s="97">
        <v>6</v>
      </c>
      <c r="G6" s="97">
        <v>7</v>
      </c>
      <c r="H6" s="97">
        <v>8</v>
      </c>
      <c r="I6" s="97">
        <v>9</v>
      </c>
      <c r="J6" s="97">
        <v>10</v>
      </c>
      <c r="K6" s="98">
        <v>11</v>
      </c>
    </row>
    <row r="7" spans="1:11" ht="15" customHeight="1">
      <c r="A7" s="131"/>
      <c r="B7" s="155"/>
      <c r="C7" s="16"/>
      <c r="D7" s="98"/>
      <c r="E7" s="98"/>
      <c r="F7" s="98"/>
      <c r="G7" s="98"/>
      <c r="H7" s="98"/>
      <c r="I7" s="66"/>
      <c r="J7" s="66"/>
      <c r="K7" s="184"/>
    </row>
    <row r="8" spans="1:11" s="4" customFormat="1" ht="28.5" customHeight="1">
      <c r="A8" s="132"/>
      <c r="B8" s="156"/>
      <c r="C8" s="21"/>
      <c r="D8" s="98"/>
      <c r="E8" s="98"/>
      <c r="F8" s="98"/>
      <c r="G8" s="98"/>
      <c r="H8" s="98"/>
      <c r="I8" s="66"/>
      <c r="J8" s="66"/>
      <c r="K8" s="185"/>
    </row>
    <row r="9" spans="1:11" s="4" customFormat="1" ht="29.25" customHeight="1">
      <c r="A9" s="132"/>
      <c r="B9" s="156"/>
      <c r="C9" s="21"/>
      <c r="D9" s="98"/>
      <c r="E9" s="98"/>
      <c r="F9" s="98"/>
      <c r="G9" s="98"/>
      <c r="H9" s="98"/>
      <c r="I9" s="66"/>
      <c r="J9" s="66"/>
      <c r="K9" s="185"/>
    </row>
    <row r="10" spans="1:11" s="4" customFormat="1" ht="41.25" customHeight="1">
      <c r="A10" s="132"/>
      <c r="B10" s="156"/>
      <c r="C10" s="21"/>
      <c r="D10" s="98"/>
      <c r="E10" s="98"/>
      <c r="F10" s="98"/>
      <c r="G10" s="98"/>
      <c r="H10" s="98"/>
      <c r="I10" s="66"/>
      <c r="J10" s="66"/>
      <c r="K10" s="185"/>
    </row>
    <row r="11" spans="1:11" s="4" customFormat="1">
      <c r="A11" s="132"/>
      <c r="B11" s="156"/>
      <c r="C11" s="21"/>
      <c r="D11" s="97"/>
      <c r="E11" s="97"/>
      <c r="F11" s="97"/>
      <c r="G11" s="97"/>
      <c r="H11" s="98"/>
      <c r="I11" s="66"/>
      <c r="J11" s="66"/>
      <c r="K11" s="185"/>
    </row>
    <row r="12" spans="1:11" s="4" customFormat="1" ht="24" customHeight="1">
      <c r="A12" s="133"/>
      <c r="B12" s="157"/>
      <c r="C12" s="10"/>
      <c r="D12" s="97"/>
      <c r="E12" s="97"/>
      <c r="F12" s="97"/>
      <c r="G12" s="97"/>
      <c r="H12" s="98"/>
      <c r="I12" s="66"/>
      <c r="J12" s="66"/>
      <c r="K12" s="186"/>
    </row>
    <row r="13" spans="1:11" ht="24.75" customHeight="1">
      <c r="A13" s="150"/>
      <c r="B13" s="155"/>
      <c r="C13" s="15"/>
      <c r="D13" s="98"/>
      <c r="E13" s="98"/>
      <c r="F13" s="98"/>
      <c r="G13" s="86"/>
      <c r="H13" s="98"/>
      <c r="I13" s="66"/>
      <c r="J13" s="66"/>
      <c r="K13" s="187"/>
    </row>
    <row r="14" spans="1:11" ht="27" customHeight="1">
      <c r="A14" s="150"/>
      <c r="B14" s="156"/>
      <c r="C14" s="21"/>
      <c r="D14" s="98"/>
      <c r="E14" s="98"/>
      <c r="F14" s="98"/>
      <c r="G14" s="86"/>
      <c r="H14" s="86"/>
      <c r="I14" s="66"/>
      <c r="J14" s="66"/>
      <c r="K14" s="188"/>
    </row>
    <row r="15" spans="1:11">
      <c r="A15" s="150"/>
      <c r="B15" s="156"/>
      <c r="C15" s="1"/>
      <c r="D15" s="98"/>
      <c r="E15" s="98"/>
      <c r="F15" s="98"/>
      <c r="G15" s="98"/>
      <c r="H15" s="98"/>
      <c r="I15" s="66"/>
      <c r="J15" s="66"/>
      <c r="K15" s="188"/>
    </row>
    <row r="16" spans="1:11" s="4" customFormat="1" ht="42" customHeight="1">
      <c r="A16" s="150"/>
      <c r="B16" s="156"/>
      <c r="C16" s="21"/>
      <c r="D16" s="98"/>
      <c r="E16" s="98"/>
      <c r="F16" s="98"/>
      <c r="G16" s="98"/>
      <c r="H16" s="98"/>
      <c r="I16" s="66"/>
      <c r="J16" s="66"/>
      <c r="K16" s="188"/>
    </row>
    <row r="17" spans="1:11" s="4" customFormat="1">
      <c r="A17" s="150"/>
      <c r="B17" s="156"/>
      <c r="C17" s="21"/>
      <c r="D17" s="97"/>
      <c r="E17" s="97"/>
      <c r="F17" s="97"/>
      <c r="G17" s="98"/>
      <c r="H17" s="98"/>
      <c r="I17" s="66"/>
      <c r="J17" s="66"/>
      <c r="K17" s="188"/>
    </row>
    <row r="18" spans="1:11" s="4" customFormat="1" ht="30.75" customHeight="1">
      <c r="A18" s="150"/>
      <c r="B18" s="157"/>
      <c r="C18" s="21"/>
      <c r="D18" s="97"/>
      <c r="E18" s="97"/>
      <c r="F18" s="97"/>
      <c r="G18" s="98"/>
      <c r="H18" s="98"/>
      <c r="I18" s="66"/>
      <c r="J18" s="66"/>
      <c r="K18" s="189"/>
    </row>
    <row r="19" spans="1:11" ht="15" customHeight="1">
      <c r="A19" s="158"/>
      <c r="B19" s="143"/>
      <c r="C19" s="3"/>
      <c r="D19" s="98"/>
      <c r="E19" s="98"/>
      <c r="F19" s="86"/>
      <c r="G19" s="98"/>
      <c r="H19" s="86"/>
      <c r="I19" s="66"/>
      <c r="J19" s="66"/>
      <c r="K19" s="179"/>
    </row>
    <row r="20" spans="1:11" s="4" customFormat="1">
      <c r="A20" s="158"/>
      <c r="B20" s="143"/>
      <c r="C20" s="99"/>
      <c r="D20" s="98"/>
      <c r="E20" s="98"/>
      <c r="F20" s="98"/>
      <c r="G20" s="98"/>
      <c r="H20" s="86"/>
      <c r="I20" s="66"/>
      <c r="J20" s="66"/>
      <c r="K20" s="179"/>
    </row>
    <row r="21" spans="1:11" s="4" customFormat="1">
      <c r="A21" s="158"/>
      <c r="B21" s="143"/>
      <c r="C21" s="99"/>
      <c r="D21" s="98"/>
      <c r="E21" s="98"/>
      <c r="F21" s="86"/>
      <c r="G21" s="98"/>
      <c r="H21" s="86"/>
      <c r="I21" s="66"/>
      <c r="J21" s="66"/>
      <c r="K21" s="179"/>
    </row>
    <row r="22" spans="1:11" s="4" customFormat="1">
      <c r="A22" s="158"/>
      <c r="B22" s="143"/>
      <c r="C22" s="99"/>
      <c r="D22" s="98"/>
      <c r="E22" s="98"/>
      <c r="F22" s="98"/>
      <c r="G22" s="98"/>
      <c r="H22" s="86"/>
      <c r="I22" s="66"/>
      <c r="J22" s="66"/>
      <c r="K22" s="179"/>
    </row>
    <row r="23" spans="1:11" s="4" customFormat="1">
      <c r="A23" s="158"/>
      <c r="B23" s="143"/>
      <c r="C23" s="99"/>
      <c r="D23" s="98"/>
      <c r="E23" s="98"/>
      <c r="F23" s="86"/>
      <c r="G23" s="98"/>
      <c r="H23" s="86"/>
      <c r="I23" s="66"/>
      <c r="J23" s="66"/>
      <c r="K23" s="179"/>
    </row>
    <row r="24" spans="1:11" s="4" customFormat="1" ht="27.75" customHeight="1">
      <c r="A24" s="158"/>
      <c r="B24" s="143"/>
      <c r="C24" s="99"/>
      <c r="D24" s="98"/>
      <c r="E24" s="98"/>
      <c r="F24" s="86"/>
      <c r="G24" s="98"/>
      <c r="H24" s="86"/>
      <c r="I24" s="66"/>
      <c r="J24" s="66"/>
      <c r="K24" s="179"/>
    </row>
    <row r="25" spans="1:11" s="4" customFormat="1" ht="15" customHeight="1">
      <c r="A25" s="140"/>
      <c r="B25" s="143"/>
      <c r="C25" s="3"/>
      <c r="D25" s="98"/>
      <c r="E25" s="98"/>
      <c r="F25" s="98"/>
      <c r="G25" s="98"/>
      <c r="H25" s="98"/>
      <c r="I25" s="66"/>
      <c r="J25" s="66"/>
      <c r="K25" s="176"/>
    </row>
    <row r="26" spans="1:11" s="4" customFormat="1">
      <c r="A26" s="141"/>
      <c r="B26" s="143"/>
      <c r="C26" s="99"/>
      <c r="D26" s="98"/>
      <c r="E26" s="98"/>
      <c r="F26" s="98"/>
      <c r="G26" s="98"/>
      <c r="H26" s="98"/>
      <c r="I26" s="66"/>
      <c r="J26" s="66"/>
      <c r="K26" s="177"/>
    </row>
    <row r="27" spans="1:11" s="4" customFormat="1">
      <c r="A27" s="141"/>
      <c r="B27" s="143"/>
      <c r="C27" s="99"/>
      <c r="D27" s="98"/>
      <c r="E27" s="98"/>
      <c r="F27" s="98"/>
      <c r="G27" s="98"/>
      <c r="H27" s="98"/>
      <c r="I27" s="66"/>
      <c r="J27" s="66"/>
      <c r="K27" s="177"/>
    </row>
    <row r="28" spans="1:11" s="4" customFormat="1">
      <c r="A28" s="141"/>
      <c r="B28" s="143"/>
      <c r="C28" s="99"/>
      <c r="D28" s="86"/>
      <c r="E28" s="86"/>
      <c r="F28" s="98"/>
      <c r="G28" s="98"/>
      <c r="H28" s="98"/>
      <c r="I28" s="66"/>
      <c r="J28" s="66"/>
      <c r="K28" s="177"/>
    </row>
    <row r="29" spans="1:11" s="4" customFormat="1">
      <c r="A29" s="141"/>
      <c r="B29" s="143"/>
      <c r="C29" s="99"/>
      <c r="D29" s="98"/>
      <c r="E29" s="98"/>
      <c r="F29" s="98"/>
      <c r="G29" s="98"/>
      <c r="H29" s="98"/>
      <c r="I29" s="66"/>
      <c r="J29" s="66"/>
      <c r="K29" s="177"/>
    </row>
    <row r="30" spans="1:11" s="4" customFormat="1" ht="82.5" customHeight="1">
      <c r="A30" s="142"/>
      <c r="B30" s="143"/>
      <c r="C30" s="99"/>
      <c r="D30" s="98"/>
      <c r="E30" s="98"/>
      <c r="F30" s="98"/>
      <c r="G30" s="98"/>
      <c r="H30" s="98"/>
      <c r="I30" s="66"/>
      <c r="J30" s="66"/>
      <c r="K30" s="178"/>
    </row>
    <row r="31" spans="1:11" ht="16.5" customHeight="1">
      <c r="A31" s="150"/>
      <c r="B31" s="143"/>
      <c r="C31" s="15"/>
      <c r="D31" s="86"/>
      <c r="E31" s="86"/>
      <c r="F31" s="86"/>
      <c r="G31" s="86"/>
      <c r="H31" s="86"/>
      <c r="I31" s="66"/>
      <c r="J31" s="66"/>
      <c r="K31" s="147"/>
    </row>
    <row r="32" spans="1:11" s="4" customFormat="1" ht="27" customHeight="1">
      <c r="A32" s="150"/>
      <c r="B32" s="143"/>
      <c r="C32" s="21"/>
      <c r="D32" s="98"/>
      <c r="E32" s="98"/>
      <c r="F32" s="98"/>
      <c r="G32" s="98"/>
      <c r="H32" s="86"/>
      <c r="I32" s="66"/>
      <c r="J32" s="66"/>
      <c r="K32" s="148"/>
    </row>
    <row r="33" spans="1:11" s="4" customFormat="1" ht="27" customHeight="1">
      <c r="A33" s="150"/>
      <c r="B33" s="143"/>
      <c r="C33" s="21"/>
      <c r="D33" s="86"/>
      <c r="E33" s="86"/>
      <c r="F33" s="86"/>
      <c r="G33" s="86"/>
      <c r="H33" s="86"/>
      <c r="I33" s="66"/>
      <c r="J33" s="66"/>
      <c r="K33" s="148"/>
    </row>
    <row r="34" spans="1:11" s="4" customFormat="1" ht="40.5" customHeight="1">
      <c r="A34" s="150"/>
      <c r="B34" s="143"/>
      <c r="C34" s="21"/>
      <c r="D34" s="86"/>
      <c r="E34" s="86"/>
      <c r="F34" s="86"/>
      <c r="G34" s="86"/>
      <c r="H34" s="86"/>
      <c r="I34" s="66"/>
      <c r="J34" s="66"/>
      <c r="K34" s="148"/>
    </row>
    <row r="35" spans="1:11" s="4" customFormat="1">
      <c r="A35" s="150"/>
      <c r="B35" s="143"/>
      <c r="C35" s="21"/>
      <c r="D35" s="97"/>
      <c r="E35" s="97"/>
      <c r="F35" s="97"/>
      <c r="G35" s="98"/>
      <c r="H35" s="98"/>
      <c r="I35" s="66"/>
      <c r="J35" s="66"/>
      <c r="K35" s="148"/>
    </row>
    <row r="36" spans="1:11" s="4" customFormat="1" ht="44.25" customHeight="1">
      <c r="A36" s="150"/>
      <c r="B36" s="143"/>
      <c r="C36" s="21"/>
      <c r="D36" s="97"/>
      <c r="E36" s="97"/>
      <c r="F36" s="97"/>
      <c r="G36" s="98"/>
      <c r="H36" s="86"/>
      <c r="I36" s="66"/>
      <c r="J36" s="66"/>
      <c r="K36" s="149"/>
    </row>
    <row r="37" spans="1:11" ht="18.75" customHeight="1">
      <c r="A37" s="150"/>
      <c r="B37" s="143"/>
      <c r="C37" s="15"/>
      <c r="D37" s="98"/>
      <c r="E37" s="98"/>
      <c r="F37" s="98"/>
      <c r="G37" s="98"/>
      <c r="H37" s="98"/>
      <c r="I37" s="66"/>
      <c r="J37" s="66"/>
      <c r="K37" s="154"/>
    </row>
    <row r="38" spans="1:11" s="4" customFormat="1" ht="29.25" customHeight="1">
      <c r="A38" s="150"/>
      <c r="B38" s="143"/>
      <c r="C38" s="21"/>
      <c r="D38" s="98"/>
      <c r="E38" s="98"/>
      <c r="F38" s="98"/>
      <c r="G38" s="98"/>
      <c r="H38" s="98"/>
      <c r="I38" s="66"/>
      <c r="J38" s="66"/>
      <c r="K38" s="154"/>
    </row>
    <row r="39" spans="1:11" s="4" customFormat="1" ht="29.25" customHeight="1">
      <c r="A39" s="150"/>
      <c r="B39" s="143"/>
      <c r="C39" s="21"/>
      <c r="D39" s="98"/>
      <c r="E39" s="98"/>
      <c r="F39" s="98"/>
      <c r="G39" s="98"/>
      <c r="H39" s="98"/>
      <c r="I39" s="66"/>
      <c r="J39" s="66"/>
      <c r="K39" s="154"/>
    </row>
    <row r="40" spans="1:11" s="4" customFormat="1" ht="44.25" customHeight="1">
      <c r="A40" s="150"/>
      <c r="B40" s="143"/>
      <c r="C40" s="21"/>
      <c r="D40" s="98"/>
      <c r="E40" s="98"/>
      <c r="F40" s="98"/>
      <c r="G40" s="98"/>
      <c r="H40" s="98"/>
      <c r="I40" s="66"/>
      <c r="J40" s="66"/>
      <c r="K40" s="154"/>
    </row>
    <row r="41" spans="1:11" s="4" customFormat="1" ht="9.75" customHeight="1">
      <c r="A41" s="150"/>
      <c r="B41" s="143"/>
      <c r="C41" s="21"/>
      <c r="D41" s="97"/>
      <c r="E41" s="97"/>
      <c r="F41" s="97"/>
      <c r="G41" s="98"/>
      <c r="H41" s="98"/>
      <c r="I41" s="66"/>
      <c r="J41" s="66"/>
      <c r="K41" s="154"/>
    </row>
    <row r="42" spans="1:11" s="4" customFormat="1" ht="36.75" customHeight="1">
      <c r="A42" s="150"/>
      <c r="B42" s="143"/>
      <c r="C42" s="21"/>
      <c r="D42" s="97"/>
      <c r="E42" s="97"/>
      <c r="F42" s="97"/>
      <c r="G42" s="98"/>
      <c r="H42" s="98"/>
      <c r="I42" s="66"/>
      <c r="J42" s="66"/>
      <c r="K42" s="154"/>
    </row>
    <row r="43" spans="1:11" ht="15" customHeight="1">
      <c r="A43" s="150"/>
      <c r="B43" s="134"/>
      <c r="C43" s="15"/>
      <c r="D43" s="98"/>
      <c r="E43" s="90"/>
      <c r="F43" s="98"/>
      <c r="G43" s="98"/>
      <c r="H43" s="98"/>
      <c r="I43" s="66"/>
      <c r="J43" s="66"/>
      <c r="K43" s="147"/>
    </row>
    <row r="44" spans="1:11" s="41" customFormat="1">
      <c r="A44" s="150"/>
      <c r="B44" s="135"/>
      <c r="C44" s="31"/>
      <c r="D44" s="98"/>
      <c r="E44" s="98"/>
      <c r="F44" s="98"/>
      <c r="G44" s="98"/>
      <c r="H44" s="98"/>
      <c r="I44" s="66"/>
      <c r="J44" s="66"/>
      <c r="K44" s="172"/>
    </row>
    <row r="45" spans="1:11" s="41" customFormat="1">
      <c r="A45" s="150"/>
      <c r="B45" s="135"/>
      <c r="C45" s="31"/>
      <c r="D45" s="98"/>
      <c r="E45" s="98"/>
      <c r="F45" s="98"/>
      <c r="G45" s="98"/>
      <c r="H45" s="98"/>
      <c r="I45" s="66"/>
      <c r="J45" s="66"/>
      <c r="K45" s="172"/>
    </row>
    <row r="46" spans="1:11" s="41" customFormat="1" ht="36.75" customHeight="1">
      <c r="A46" s="150"/>
      <c r="B46" s="135"/>
      <c r="C46" s="30"/>
      <c r="D46" s="98"/>
      <c r="E46" s="98"/>
      <c r="F46" s="98"/>
      <c r="G46" s="98"/>
      <c r="H46" s="98"/>
      <c r="I46" s="66"/>
      <c r="J46" s="66"/>
      <c r="K46" s="172"/>
    </row>
    <row r="47" spans="1:11" s="41" customFormat="1">
      <c r="A47" s="150"/>
      <c r="B47" s="135"/>
      <c r="C47" s="1"/>
      <c r="D47" s="98"/>
      <c r="E47" s="98"/>
      <c r="F47" s="98"/>
      <c r="G47" s="98"/>
      <c r="H47" s="98"/>
      <c r="I47" s="66"/>
      <c r="J47" s="66"/>
      <c r="K47" s="172"/>
    </row>
    <row r="48" spans="1:11" s="41" customFormat="1" ht="27.75" customHeight="1">
      <c r="A48" s="150"/>
      <c r="B48" s="136"/>
      <c r="C48" s="21"/>
      <c r="D48" s="98"/>
      <c r="E48" s="86"/>
      <c r="F48" s="98"/>
      <c r="G48" s="98"/>
      <c r="H48" s="98"/>
      <c r="I48" s="66"/>
      <c r="J48" s="66"/>
      <c r="K48" s="173"/>
    </row>
    <row r="49" spans="1:11" s="41" customFormat="1" ht="15" customHeight="1">
      <c r="A49" s="131"/>
      <c r="B49" s="143"/>
      <c r="C49" s="15"/>
      <c r="D49" s="86"/>
      <c r="E49" s="86"/>
      <c r="F49" s="86"/>
      <c r="G49" s="86"/>
      <c r="H49" s="86"/>
      <c r="I49" s="66"/>
      <c r="J49" s="66"/>
      <c r="K49" s="147"/>
    </row>
    <row r="50" spans="1:11" s="41" customFormat="1">
      <c r="A50" s="132"/>
      <c r="B50" s="143"/>
      <c r="C50" s="1"/>
      <c r="D50" s="98"/>
      <c r="E50" s="98"/>
      <c r="F50" s="98"/>
      <c r="G50" s="98"/>
      <c r="H50" s="86"/>
      <c r="I50" s="66"/>
      <c r="J50" s="66"/>
      <c r="K50" s="148"/>
    </row>
    <row r="51" spans="1:11" s="41" customFormat="1">
      <c r="A51" s="132"/>
      <c r="B51" s="143"/>
      <c r="C51" s="1"/>
      <c r="D51" s="98"/>
      <c r="E51" s="98"/>
      <c r="F51" s="98"/>
      <c r="G51" s="98"/>
      <c r="H51" s="86"/>
      <c r="I51" s="66"/>
      <c r="J51" s="66"/>
      <c r="K51" s="148"/>
    </row>
    <row r="52" spans="1:11" s="41" customFormat="1">
      <c r="A52" s="132"/>
      <c r="B52" s="143"/>
      <c r="C52" s="1"/>
      <c r="D52" s="86"/>
      <c r="E52" s="86"/>
      <c r="F52" s="86"/>
      <c r="G52" s="86"/>
      <c r="H52" s="86"/>
      <c r="I52" s="66"/>
      <c r="J52" s="66"/>
      <c r="K52" s="194"/>
    </row>
    <row r="53" spans="1:11" s="41" customFormat="1" ht="11.25" customHeight="1">
      <c r="A53" s="132"/>
      <c r="B53" s="143"/>
      <c r="C53" s="1"/>
      <c r="D53" s="91"/>
      <c r="E53" s="91"/>
      <c r="F53" s="98"/>
      <c r="G53" s="98"/>
      <c r="H53" s="98"/>
      <c r="I53" s="66"/>
      <c r="J53" s="66"/>
      <c r="K53" s="148"/>
    </row>
    <row r="54" spans="1:11" s="41" customFormat="1" ht="34.5" customHeight="1">
      <c r="A54" s="133"/>
      <c r="B54" s="143"/>
      <c r="C54" s="21"/>
      <c r="D54" s="98"/>
      <c r="E54" s="98"/>
      <c r="F54" s="98"/>
      <c r="G54" s="98"/>
      <c r="H54" s="98"/>
      <c r="I54" s="66"/>
      <c r="J54" s="66"/>
      <c r="K54" s="149"/>
    </row>
    <row r="55" spans="1:11" s="41" customFormat="1" ht="15" customHeight="1">
      <c r="A55" s="131"/>
      <c r="B55" s="144"/>
      <c r="C55" s="15"/>
      <c r="D55" s="98"/>
      <c r="E55" s="86"/>
      <c r="F55" s="86"/>
      <c r="G55" s="86"/>
      <c r="H55" s="98"/>
      <c r="I55" s="66"/>
      <c r="J55" s="66"/>
      <c r="K55" s="154"/>
    </row>
    <row r="56" spans="1:11" s="41" customFormat="1">
      <c r="A56" s="132"/>
      <c r="B56" s="145"/>
      <c r="C56" s="1"/>
      <c r="D56" s="97"/>
      <c r="E56" s="86"/>
      <c r="F56" s="86"/>
      <c r="G56" s="87"/>
      <c r="H56" s="98"/>
      <c r="I56" s="66"/>
      <c r="J56" s="66"/>
      <c r="K56" s="154"/>
    </row>
    <row r="57" spans="1:11" s="41" customFormat="1">
      <c r="A57" s="132"/>
      <c r="B57" s="145"/>
      <c r="C57" s="1"/>
      <c r="D57" s="97"/>
      <c r="E57" s="86"/>
      <c r="F57" s="86"/>
      <c r="G57" s="87"/>
      <c r="H57" s="98"/>
      <c r="I57" s="66"/>
      <c r="J57" s="66"/>
      <c r="K57" s="154"/>
    </row>
    <row r="58" spans="1:11" s="41" customFormat="1">
      <c r="A58" s="132"/>
      <c r="B58" s="145"/>
      <c r="C58" s="1"/>
      <c r="D58" s="97"/>
      <c r="E58" s="86"/>
      <c r="F58" s="86"/>
      <c r="G58" s="87"/>
      <c r="H58" s="98"/>
      <c r="I58" s="66"/>
      <c r="J58" s="66"/>
      <c r="K58" s="154"/>
    </row>
    <row r="59" spans="1:11" s="41" customFormat="1">
      <c r="A59" s="132"/>
      <c r="B59" s="145"/>
      <c r="C59" s="1"/>
      <c r="D59" s="97"/>
      <c r="E59" s="86"/>
      <c r="F59" s="86"/>
      <c r="G59" s="87"/>
      <c r="H59" s="98"/>
      <c r="I59" s="66"/>
      <c r="J59" s="66"/>
      <c r="K59" s="154"/>
    </row>
    <row r="60" spans="1:11" s="41" customFormat="1" ht="26.25" customHeight="1">
      <c r="A60" s="133"/>
      <c r="B60" s="146"/>
      <c r="C60" s="21"/>
      <c r="D60" s="97"/>
      <c r="E60" s="86"/>
      <c r="F60" s="86"/>
      <c r="G60" s="87"/>
      <c r="H60" s="98"/>
      <c r="I60" s="66"/>
      <c r="J60" s="66"/>
      <c r="K60" s="154"/>
    </row>
    <row r="61" spans="1:11" s="41" customFormat="1" ht="15" customHeight="1">
      <c r="A61" s="131"/>
      <c r="B61" s="144"/>
      <c r="C61" s="15"/>
      <c r="D61" s="86"/>
      <c r="E61" s="86"/>
      <c r="F61" s="86"/>
      <c r="G61" s="86"/>
      <c r="H61" s="86"/>
      <c r="I61" s="66"/>
      <c r="J61" s="66"/>
      <c r="K61" s="147"/>
    </row>
    <row r="62" spans="1:11" s="41" customFormat="1">
      <c r="A62" s="132"/>
      <c r="B62" s="145"/>
      <c r="C62" s="1"/>
      <c r="D62" s="87"/>
      <c r="E62" s="87"/>
      <c r="F62" s="87"/>
      <c r="G62" s="87"/>
      <c r="H62" s="87"/>
      <c r="I62" s="66"/>
      <c r="J62" s="66"/>
      <c r="K62" s="148"/>
    </row>
    <row r="63" spans="1:11" s="41" customFormat="1">
      <c r="A63" s="132"/>
      <c r="B63" s="145"/>
      <c r="C63" s="1"/>
      <c r="D63" s="87"/>
      <c r="E63" s="87"/>
      <c r="F63" s="87"/>
      <c r="G63" s="87"/>
      <c r="H63" s="87"/>
      <c r="I63" s="66"/>
      <c r="J63" s="66"/>
      <c r="K63" s="148"/>
    </row>
    <row r="64" spans="1:11" s="41" customFormat="1">
      <c r="A64" s="132"/>
      <c r="B64" s="145"/>
      <c r="C64" s="1"/>
      <c r="D64" s="97"/>
      <c r="E64" s="101"/>
      <c r="F64" s="101"/>
      <c r="G64" s="101"/>
      <c r="H64" s="101"/>
      <c r="I64" s="66"/>
      <c r="J64" s="66"/>
      <c r="K64" s="148"/>
    </row>
    <row r="65" spans="1:11" s="41" customFormat="1" ht="24.75" customHeight="1">
      <c r="A65" s="133"/>
      <c r="B65" s="146"/>
      <c r="C65" s="50"/>
      <c r="D65" s="88"/>
      <c r="E65" s="88"/>
      <c r="F65" s="88"/>
      <c r="G65" s="88"/>
      <c r="H65" s="88"/>
      <c r="I65" s="66"/>
      <c r="J65" s="66"/>
      <c r="K65" s="149"/>
    </row>
    <row r="66" spans="1:11" s="41" customFormat="1">
      <c r="A66" s="131"/>
      <c r="B66" s="144"/>
      <c r="C66" s="15"/>
      <c r="D66" s="98"/>
      <c r="E66" s="98"/>
      <c r="F66" s="98"/>
      <c r="G66" s="86"/>
      <c r="H66" s="86"/>
      <c r="I66" s="66"/>
      <c r="J66" s="66"/>
      <c r="K66" s="147"/>
    </row>
    <row r="67" spans="1:11" s="41" customFormat="1" ht="15" customHeight="1">
      <c r="A67" s="132"/>
      <c r="B67" s="145"/>
      <c r="C67" s="1"/>
      <c r="D67" s="97"/>
      <c r="E67" s="98"/>
      <c r="F67" s="97"/>
      <c r="G67" s="97"/>
      <c r="H67" s="86"/>
      <c r="I67" s="66"/>
      <c r="J67" s="66"/>
      <c r="K67" s="148"/>
    </row>
    <row r="68" spans="1:11" s="41" customFormat="1">
      <c r="A68" s="132"/>
      <c r="B68" s="145"/>
      <c r="C68" s="1"/>
      <c r="D68" s="97"/>
      <c r="E68" s="98"/>
      <c r="F68" s="97"/>
      <c r="G68" s="97"/>
      <c r="H68" s="86"/>
      <c r="I68" s="66"/>
      <c r="J68" s="66"/>
      <c r="K68" s="148"/>
    </row>
    <row r="69" spans="1:11" s="41" customFormat="1">
      <c r="A69" s="132"/>
      <c r="B69" s="145"/>
      <c r="C69" s="1"/>
      <c r="D69" s="97"/>
      <c r="E69" s="98"/>
      <c r="F69" s="97"/>
      <c r="G69" s="87"/>
      <c r="H69" s="86"/>
      <c r="I69" s="66"/>
      <c r="J69" s="66"/>
      <c r="K69" s="148"/>
    </row>
    <row r="70" spans="1:11" s="41" customFormat="1">
      <c r="A70" s="132"/>
      <c r="B70" s="145"/>
      <c r="C70" s="1"/>
      <c r="D70" s="97"/>
      <c r="E70" s="98"/>
      <c r="F70" s="97"/>
      <c r="G70" s="97"/>
      <c r="H70" s="98"/>
      <c r="I70" s="66"/>
      <c r="J70" s="66"/>
      <c r="K70" s="148"/>
    </row>
    <row r="71" spans="1:11" s="41" customFormat="1" ht="24.75" customHeight="1">
      <c r="A71" s="133"/>
      <c r="B71" s="146"/>
      <c r="C71" s="21"/>
      <c r="D71" s="97"/>
      <c r="E71" s="98"/>
      <c r="F71" s="97"/>
      <c r="G71" s="97"/>
      <c r="H71" s="86"/>
      <c r="I71" s="66"/>
      <c r="J71" s="66"/>
      <c r="K71" s="149"/>
    </row>
    <row r="72" spans="1:11" s="41" customFormat="1" ht="25.5" customHeight="1">
      <c r="A72" s="131"/>
      <c r="B72" s="144"/>
      <c r="C72" s="15"/>
      <c r="D72" s="98"/>
      <c r="E72" s="98"/>
      <c r="F72" s="98"/>
      <c r="G72" s="86"/>
      <c r="H72" s="86"/>
      <c r="I72" s="66"/>
      <c r="J72" s="66"/>
      <c r="K72" s="147"/>
    </row>
    <row r="73" spans="1:11" s="41" customFormat="1" ht="15" customHeight="1">
      <c r="A73" s="132"/>
      <c r="B73" s="145"/>
      <c r="C73" s="1"/>
      <c r="D73" s="97"/>
      <c r="E73" s="98"/>
      <c r="F73" s="97"/>
      <c r="G73" s="97"/>
      <c r="H73" s="86"/>
      <c r="I73" s="66"/>
      <c r="J73" s="66"/>
      <c r="K73" s="148"/>
    </row>
    <row r="74" spans="1:11" s="41" customFormat="1">
      <c r="A74" s="132"/>
      <c r="B74" s="145"/>
      <c r="C74" s="1"/>
      <c r="D74" s="97"/>
      <c r="E74" s="98"/>
      <c r="F74" s="97"/>
      <c r="G74" s="97"/>
      <c r="H74" s="86"/>
      <c r="I74" s="66"/>
      <c r="J74" s="66"/>
      <c r="K74" s="148"/>
    </row>
    <row r="75" spans="1:11" s="41" customFormat="1">
      <c r="A75" s="132"/>
      <c r="B75" s="145"/>
      <c r="C75" s="1"/>
      <c r="D75" s="97"/>
      <c r="E75" s="98"/>
      <c r="F75" s="97"/>
      <c r="G75" s="87"/>
      <c r="H75" s="86"/>
      <c r="I75" s="66"/>
      <c r="J75" s="66"/>
      <c r="K75" s="148"/>
    </row>
    <row r="76" spans="1:11" s="41" customFormat="1">
      <c r="A76" s="132"/>
      <c r="B76" s="145"/>
      <c r="C76" s="1"/>
      <c r="D76" s="97"/>
      <c r="E76" s="98"/>
      <c r="F76" s="97"/>
      <c r="G76" s="97"/>
      <c r="H76" s="98"/>
      <c r="I76" s="66"/>
      <c r="J76" s="66"/>
      <c r="K76" s="148"/>
    </row>
    <row r="77" spans="1:11" s="41" customFormat="1" ht="26.25" customHeight="1">
      <c r="A77" s="133"/>
      <c r="B77" s="146"/>
      <c r="C77" s="21"/>
      <c r="D77" s="97"/>
      <c r="E77" s="98"/>
      <c r="F77" s="97"/>
      <c r="G77" s="97"/>
      <c r="H77" s="86"/>
      <c r="I77" s="66"/>
      <c r="J77" s="66"/>
      <c r="K77" s="149"/>
    </row>
    <row r="78" spans="1:11" s="41" customFormat="1" ht="22.5" customHeight="1">
      <c r="A78" s="131"/>
      <c r="B78" s="144"/>
      <c r="C78" s="15"/>
      <c r="D78" s="86"/>
      <c r="E78" s="86"/>
      <c r="F78" s="86"/>
      <c r="G78" s="86"/>
      <c r="H78" s="86"/>
      <c r="I78" s="66"/>
      <c r="J78" s="66"/>
      <c r="K78" s="195"/>
    </row>
    <row r="79" spans="1:11" s="41" customFormat="1" ht="15" customHeight="1">
      <c r="A79" s="132"/>
      <c r="B79" s="145"/>
      <c r="C79" s="1"/>
      <c r="D79" s="97"/>
      <c r="E79" s="103"/>
      <c r="F79" s="103"/>
      <c r="G79" s="103"/>
      <c r="H79" s="103"/>
      <c r="I79" s="66"/>
      <c r="J79" s="66"/>
      <c r="K79" s="196"/>
    </row>
    <row r="80" spans="1:11" s="41" customFormat="1">
      <c r="A80" s="132"/>
      <c r="B80" s="145"/>
      <c r="C80" s="21"/>
      <c r="D80" s="87"/>
      <c r="E80" s="87"/>
      <c r="F80" s="87"/>
      <c r="G80" s="87"/>
      <c r="H80" s="87"/>
      <c r="I80" s="66"/>
      <c r="J80" s="66"/>
      <c r="K80" s="196"/>
    </row>
    <row r="81" spans="1:11" s="41" customFormat="1">
      <c r="A81" s="132"/>
      <c r="B81" s="145"/>
      <c r="C81" s="1"/>
      <c r="D81" s="97"/>
      <c r="E81" s="103"/>
      <c r="F81" s="103"/>
      <c r="G81" s="103"/>
      <c r="H81" s="103"/>
      <c r="I81" s="66"/>
      <c r="J81" s="66"/>
      <c r="K81" s="196"/>
    </row>
    <row r="82" spans="1:11" s="41" customFormat="1">
      <c r="A82" s="132"/>
      <c r="B82" s="145"/>
      <c r="C82" s="1"/>
      <c r="D82" s="97"/>
      <c r="E82" s="103"/>
      <c r="F82" s="103"/>
      <c r="G82" s="103"/>
      <c r="H82" s="103"/>
      <c r="I82" s="66"/>
      <c r="J82" s="66"/>
      <c r="K82" s="196"/>
    </row>
    <row r="83" spans="1:11" s="41" customFormat="1" ht="26.25" customHeight="1">
      <c r="A83" s="133"/>
      <c r="B83" s="146"/>
      <c r="C83" s="21"/>
      <c r="D83" s="97"/>
      <c r="E83" s="103"/>
      <c r="F83" s="103"/>
      <c r="G83" s="103"/>
      <c r="H83" s="103"/>
      <c r="I83" s="66"/>
      <c r="J83" s="66"/>
      <c r="K83" s="197"/>
    </row>
    <row r="84" spans="1:11" s="41" customFormat="1" ht="20.25" customHeight="1">
      <c r="A84" s="131"/>
      <c r="B84" s="191"/>
      <c r="C84" s="102"/>
      <c r="D84" s="98"/>
      <c r="E84" s="86"/>
      <c r="F84" s="86"/>
      <c r="G84" s="86"/>
      <c r="H84" s="86"/>
      <c r="I84" s="66"/>
      <c r="J84" s="66"/>
      <c r="K84" s="19"/>
    </row>
    <row r="85" spans="1:11">
      <c r="A85" s="132"/>
      <c r="B85" s="192"/>
      <c r="C85" s="21"/>
      <c r="D85" s="98"/>
      <c r="E85" s="98"/>
      <c r="F85" s="104"/>
      <c r="G85" s="104"/>
      <c r="H85" s="104"/>
      <c r="I85" s="66"/>
      <c r="J85" s="66"/>
      <c r="K85" s="4"/>
    </row>
    <row r="86" spans="1:11" s="4" customFormat="1">
      <c r="A86" s="132"/>
      <c r="B86" s="192"/>
      <c r="C86" s="21"/>
      <c r="D86" s="98"/>
      <c r="E86" s="98"/>
      <c r="F86" s="104"/>
      <c r="G86" s="104"/>
      <c r="H86" s="104"/>
      <c r="I86" s="66"/>
      <c r="J86" s="66"/>
    </row>
    <row r="87" spans="1:11" s="4" customFormat="1">
      <c r="A87" s="132"/>
      <c r="B87" s="192"/>
      <c r="C87" s="21"/>
      <c r="D87" s="98"/>
      <c r="E87" s="86"/>
      <c r="F87" s="86"/>
      <c r="G87" s="86"/>
      <c r="H87" s="86"/>
      <c r="I87" s="66"/>
      <c r="J87" s="66"/>
    </row>
    <row r="88" spans="1:11" s="4" customFormat="1">
      <c r="A88" s="132"/>
      <c r="B88" s="192"/>
      <c r="C88" s="21"/>
      <c r="D88" s="98"/>
      <c r="E88" s="98"/>
      <c r="F88" s="104"/>
      <c r="G88" s="104"/>
      <c r="H88" s="104"/>
      <c r="I88" s="66"/>
      <c r="J88" s="66"/>
    </row>
    <row r="89" spans="1:11" s="4" customFormat="1">
      <c r="A89" s="133"/>
      <c r="B89" s="193"/>
      <c r="C89" s="21"/>
      <c r="D89" s="98"/>
      <c r="E89" s="98"/>
      <c r="F89" s="104"/>
      <c r="G89" s="104"/>
      <c r="H89" s="104"/>
      <c r="I89" s="66"/>
      <c r="J89" s="66"/>
    </row>
    <row r="90" spans="1:11" s="4" customFormat="1">
      <c r="A90" s="131"/>
      <c r="B90" s="140"/>
      <c r="C90" s="15"/>
      <c r="D90" s="86"/>
      <c r="E90" s="86"/>
      <c r="F90" s="86"/>
      <c r="G90" s="86"/>
      <c r="H90" s="86"/>
      <c r="I90" s="66"/>
      <c r="J90" s="66"/>
      <c r="K90" s="19"/>
    </row>
    <row r="91" spans="1:11" ht="15" customHeight="1">
      <c r="A91" s="132"/>
      <c r="B91" s="141"/>
      <c r="C91" s="21"/>
      <c r="D91" s="86"/>
      <c r="E91" s="86"/>
      <c r="F91" s="86"/>
      <c r="G91" s="98"/>
      <c r="H91" s="86"/>
      <c r="I91" s="66"/>
      <c r="J91" s="66"/>
      <c r="K91" s="4"/>
    </row>
    <row r="92" spans="1:11" ht="15" customHeight="1">
      <c r="A92" s="132"/>
      <c r="B92" s="141"/>
      <c r="C92" s="21"/>
      <c r="D92" s="86"/>
      <c r="E92" s="86"/>
      <c r="F92" s="86"/>
      <c r="G92" s="98"/>
      <c r="H92" s="86"/>
      <c r="I92" s="66"/>
      <c r="J92" s="66"/>
      <c r="K92" s="4"/>
    </row>
    <row r="93" spans="1:11" ht="24" customHeight="1">
      <c r="A93" s="132"/>
      <c r="B93" s="141"/>
      <c r="C93" s="21"/>
      <c r="D93" s="86"/>
      <c r="E93" s="86"/>
      <c r="F93" s="86"/>
      <c r="G93" s="98"/>
      <c r="H93" s="86"/>
      <c r="I93" s="66"/>
      <c r="J93" s="66"/>
      <c r="K93" s="4"/>
    </row>
    <row r="94" spans="1:11">
      <c r="A94" s="132"/>
      <c r="B94" s="141"/>
      <c r="C94" s="21"/>
      <c r="D94" s="86"/>
      <c r="E94" s="86"/>
      <c r="F94" s="86"/>
      <c r="G94" s="98"/>
      <c r="H94" s="86"/>
      <c r="I94" s="66"/>
      <c r="J94" s="66"/>
      <c r="K94" s="4"/>
    </row>
    <row r="95" spans="1:11">
      <c r="A95" s="133"/>
      <c r="B95" s="142"/>
      <c r="C95" s="21"/>
      <c r="D95" s="86"/>
      <c r="E95" s="86"/>
      <c r="F95" s="86"/>
      <c r="G95" s="98"/>
      <c r="H95" s="86"/>
      <c r="I95" s="66"/>
      <c r="J95" s="66"/>
      <c r="K95" s="4"/>
    </row>
    <row r="96" spans="1:11">
      <c r="B96" s="200"/>
      <c r="C96" s="100"/>
      <c r="D96" s="100"/>
      <c r="E96" s="100"/>
      <c r="F96" s="100"/>
      <c r="G96" s="100"/>
      <c r="H96" s="100"/>
      <c r="I96" s="100"/>
      <c r="J96" s="19"/>
      <c r="K96" s="100"/>
    </row>
    <row r="97" spans="2:11">
      <c r="B97" s="200"/>
      <c r="C97" s="198" t="s">
        <v>25</v>
      </c>
      <c r="D97" s="198"/>
      <c r="E97" s="198"/>
      <c r="F97" s="198"/>
      <c r="G97" s="100"/>
      <c r="H97" s="100"/>
      <c r="I97" s="100"/>
      <c r="J97" s="100"/>
    </row>
    <row r="98" spans="2:11">
      <c r="C98" s="199"/>
      <c r="D98" s="199"/>
      <c r="E98" s="199"/>
      <c r="F98" s="199"/>
      <c r="G98" s="100"/>
      <c r="H98" s="100"/>
      <c r="I98" s="100"/>
      <c r="J98" s="100"/>
    </row>
    <row r="99" spans="2:11">
      <c r="C99" s="199"/>
      <c r="D99" s="199"/>
      <c r="E99" s="199"/>
      <c r="F99" s="199"/>
      <c r="G99" s="100"/>
      <c r="H99" s="100"/>
      <c r="I99" s="100"/>
      <c r="J99" s="100"/>
      <c r="K99" s="183" t="s">
        <v>23</v>
      </c>
    </row>
    <row r="100" spans="2:11">
      <c r="C100" s="199"/>
      <c r="D100" s="199"/>
      <c r="E100" s="199"/>
      <c r="F100" s="199"/>
      <c r="G100" s="100"/>
      <c r="H100" s="100"/>
      <c r="I100" s="100"/>
      <c r="J100" s="100"/>
      <c r="K100" s="183"/>
    </row>
    <row r="101" spans="2:11">
      <c r="C101" s="199"/>
      <c r="D101" s="199"/>
      <c r="E101" s="199"/>
      <c r="F101" s="199"/>
      <c r="G101" s="100"/>
      <c r="H101" s="100"/>
      <c r="I101" s="100"/>
      <c r="J101" s="100"/>
      <c r="K101" s="183"/>
    </row>
    <row r="102" spans="2:11">
      <c r="C102" s="100"/>
      <c r="D102" s="100"/>
      <c r="E102" s="100"/>
      <c r="F102" s="100"/>
      <c r="G102" s="100"/>
      <c r="H102" s="100"/>
      <c r="I102" s="100"/>
      <c r="J102" s="100"/>
    </row>
  </sheetData>
  <mergeCells count="56">
    <mergeCell ref="A90:A95"/>
    <mergeCell ref="B90:B95"/>
    <mergeCell ref="B96:B97"/>
    <mergeCell ref="C97:F101"/>
    <mergeCell ref="K99:K101"/>
    <mergeCell ref="A78:A83"/>
    <mergeCell ref="B78:B83"/>
    <mergeCell ref="K78:K83"/>
    <mergeCell ref="A84:A89"/>
    <mergeCell ref="B84:B89"/>
    <mergeCell ref="A66:A71"/>
    <mergeCell ref="B66:B71"/>
    <mergeCell ref="K66:K71"/>
    <mergeCell ref="A72:A77"/>
    <mergeCell ref="B72:B77"/>
    <mergeCell ref="K72:K77"/>
    <mergeCell ref="K49:K54"/>
    <mergeCell ref="A61:A65"/>
    <mergeCell ref="B61:B65"/>
    <mergeCell ref="K61:K65"/>
    <mergeCell ref="A49:A54"/>
    <mergeCell ref="B49:B54"/>
    <mergeCell ref="A55:A60"/>
    <mergeCell ref="B55:B60"/>
    <mergeCell ref="K55:K60"/>
    <mergeCell ref="A1:K2"/>
    <mergeCell ref="A4:A5"/>
    <mergeCell ref="B4:B5"/>
    <mergeCell ref="C4:C5"/>
    <mergeCell ref="D4:D5"/>
    <mergeCell ref="E4:E5"/>
    <mergeCell ref="F4:H4"/>
    <mergeCell ref="J4:J5"/>
    <mergeCell ref="K4:K5"/>
    <mergeCell ref="I4:I5"/>
    <mergeCell ref="K19:K24"/>
    <mergeCell ref="A19:A24"/>
    <mergeCell ref="A25:A30"/>
    <mergeCell ref="B25:B30"/>
    <mergeCell ref="A7:A12"/>
    <mergeCell ref="B7:B12"/>
    <mergeCell ref="K7:K12"/>
    <mergeCell ref="A13:A18"/>
    <mergeCell ref="B13:B18"/>
    <mergeCell ref="K13:K18"/>
    <mergeCell ref="B19:B24"/>
    <mergeCell ref="K25:K30"/>
    <mergeCell ref="A43:A48"/>
    <mergeCell ref="B43:B48"/>
    <mergeCell ref="A37:A42"/>
    <mergeCell ref="B31:B36"/>
    <mergeCell ref="K31:K36"/>
    <mergeCell ref="K43:K48"/>
    <mergeCell ref="B37:B42"/>
    <mergeCell ref="K37:K42"/>
    <mergeCell ref="A31:A3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 (2)</vt:lpstr>
      <vt:lpstr>3квартал  (3)</vt:lpstr>
      <vt:lpstr>4 квартал  (4)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2017-02-01T12:17:35Z</dcterms:modified>
</cp:coreProperties>
</file>