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'1'!$A$1:$T$73</definedName>
  </definedNames>
  <calcPr fullCalcOnLoad="1"/>
</workbook>
</file>

<file path=xl/sharedStrings.xml><?xml version="1.0" encoding="utf-8"?>
<sst xmlns="http://schemas.openxmlformats.org/spreadsheetml/2006/main" count="99" uniqueCount="53">
  <si>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</si>
  <si>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</si>
  <si>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</si>
  <si>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</si>
  <si>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</si>
  <si>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</si>
  <si>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</si>
  <si>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</si>
  <si>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</si>
  <si>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</si>
  <si>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</si>
  <si>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</si>
  <si>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</si>
  <si>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</si>
  <si>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</si>
  <si>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</si>
  <si>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</si>
  <si>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</si>
  <si>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</si>
  <si>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</si>
  <si>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</si>
  <si>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</si>
  <si>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</si>
  <si>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</si>
  <si>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</si>
  <si>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</si>
  <si>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</si>
  <si>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</si>
  <si>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</si>
  <si>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</si>
  <si>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Кассовый план на год</t>
  </si>
  <si>
    <t>Реше-ние о бюджете на год</t>
  </si>
  <si>
    <t>Кассовый план исполнения бюджета муниципального образования Киржачский район на 2016 год</t>
  </si>
  <si>
    <t>Налоговые и неналоговые доходы</t>
  </si>
  <si>
    <t>Прочие поступления (дотация из областного бюджета, иные межбюджетные трансферты на сбалансированность)</t>
  </si>
  <si>
    <t>Поступление средств из областного бюджета и бюджетов поселений (безвозмездные поступления)</t>
  </si>
  <si>
    <t>Поступления по источникам фин-я дефицита бюджета</t>
  </si>
  <si>
    <t>Всего кассовых поступлений в бюджет  (стр.020+030+040+050)</t>
  </si>
  <si>
    <t>Возврат субсидий и субвенций прошлых лет</t>
  </si>
  <si>
    <t>Расходы бюджета муниципального района  и дотации</t>
  </si>
  <si>
    <t>Расходы за счет средств из областного бюджета и бюджетов поселений (безвозмездных поступлений)</t>
  </si>
  <si>
    <t>Выплаты по источникам фин-я дефицита бюджета</t>
  </si>
  <si>
    <t>Всего кассовых выплат из бюджета (стр.070+080+090+100+110)</t>
  </si>
  <si>
    <t>Сальдо поступлений (+) / выплат  (-) средств (стр.060-120)</t>
  </si>
  <si>
    <t>Остаток средств на конец периода (стр.010+130)</t>
  </si>
  <si>
    <t>Отклонение остатка средств на конец периода от остатка средств на начало текущего финансового года (+) / (-) (стр.140-010)</t>
  </si>
  <si>
    <t xml:space="preserve">Начальник финансового управления администрации Киржачского района                                     О.В.Калёнова </t>
  </si>
  <si>
    <t>(по состоянию на 1 апреля 2017г.районный бюджет)</t>
  </si>
  <si>
    <t>(по состоянию на 1 апреля 2017г.)</t>
  </si>
  <si>
    <t>остатка средств областного бюджета) поскольку возврат отражен лишь в доходной части бюджета со знаком минус не изменяя дефицит бюджета и расходную часть бюджета.</t>
  </si>
  <si>
    <t xml:space="preserve">Примечание :остаток собственных средств на едином счете бюджета муниципального района по состоянию на 01.01.2017 года составили 67115,0 т.р.За 1 квартал направлено из остатка средств 51802,24 т.р., соответственно </t>
  </si>
  <si>
    <t xml:space="preserve">увеличена расходная часть бюджета на 51802,24т.р .Отклонение остатка средств на конец года от остатка на начало текущего года в кассовом плане отражено в сумме 51056,86 т.р, то есть меньше на 745,55 т.р(на сумму возврата </t>
  </si>
  <si>
    <t>Всего кассовых выплат из бюджета (стр.090+100+110)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</si>
</sst>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"/>
  </numFmts>
  <fonts count="46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 textRotation="90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/>
    </xf>
    <xf numFmtId="1" fontId="1" fillId="33" borderId="15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2" fontId="4" fillId="0" borderId="0" xfId="0" applyNumberFormat="1" applyFont="1" applyAlignment="1">
      <alignment/>
    </xf>
    <xf numFmtId="0" fontId="1" fillId="0" borderId="15" xfId="0" applyFont="1" applyBorder="1" applyAlignment="1">
      <alignment wrapText="1"/>
    </xf>
    <xf numFmtId="0" fontId="7" fillId="0" borderId="0" xfId="0" applyFont="1" applyAlignment="1">
      <alignment/>
    </xf>
    <xf numFmtId="0" fontId="5" fillId="33" borderId="1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2" fontId="1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1" fillId="34" borderId="15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170" fontId="4" fillId="34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2"/>
  <sheetViews>
    <sheetView tabSelected="1" view="pageBreakPreview" zoomScale="85" zoomScaleNormal="80" zoomScaleSheetLayoutView="85" zoomScalePageLayoutView="0" workbookViewId="0" topLeftCell="A55">
      <pane xSplit="14940" topLeftCell="R1" activePane="topLeft" state="split"/>
      <selection pane="topLeft" activeCell="F58" sqref="F58"/>
      <selection pane="topRight" activeCell="R52" sqref="R52"/>
    </sheetView>
  </sheetViews>
  <sheetFormatPr defaultColWidth="9.00390625" defaultRowHeight="12.75"/>
  <cols>
    <col min="1" max="1" width="29.625" style="1" customWidth="1"/>
    <col min="2" max="2" width="4.25390625" style="1" customWidth="1"/>
    <col min="3" max="3" width="13.875" style="1" customWidth="1"/>
    <col min="4" max="5" width="10.25390625" style="6" customWidth="1"/>
    <col min="6" max="6" width="12.125" style="6" customWidth="1"/>
    <col min="7" max="7" width="10.00390625" style="6" customWidth="1"/>
    <col min="8" max="8" width="9.375" style="6" customWidth="1"/>
    <col min="9" max="9" width="10.125" style="6" customWidth="1"/>
    <col min="10" max="11" width="9.375" style="6" customWidth="1"/>
    <col min="12" max="12" width="10.125" style="6" customWidth="1"/>
    <col min="13" max="14" width="9.375" style="6" customWidth="1"/>
    <col min="15" max="15" width="9.875" style="6" customWidth="1"/>
    <col min="16" max="16" width="10.625" style="6" customWidth="1"/>
    <col min="17" max="17" width="9.75390625" style="6" customWidth="1"/>
    <col min="18" max="18" width="9.75390625" style="6" bestFit="1" customWidth="1"/>
    <col min="19" max="19" width="9.75390625" style="6" customWidth="1"/>
    <col min="20" max="20" width="11.25390625" style="6" customWidth="1"/>
    <col min="21" max="22" width="9.125" style="5" customWidth="1"/>
    <col min="23" max="16384" width="9.125" style="1" customWidth="1"/>
  </cols>
  <sheetData>
    <row r="1" ht="12.75">
      <c r="O1" s="7"/>
    </row>
    <row r="2" spans="1:20" ht="21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4:20" ht="18.75" thickBot="1">
      <c r="D3" s="10" t="s">
        <v>47</v>
      </c>
      <c r="E3" s="9"/>
      <c r="T3" s="11" t="s">
        <v>20</v>
      </c>
    </row>
    <row r="4" spans="6:20" ht="20.25">
      <c r="F4" s="43"/>
      <c r="S4" s="8" t="s">
        <v>17</v>
      </c>
      <c r="T4" s="12"/>
    </row>
    <row r="5" spans="1:20" ht="12.75">
      <c r="A5" s="1" t="s">
        <v>21</v>
      </c>
      <c r="S5" s="8" t="s">
        <v>18</v>
      </c>
      <c r="T5" s="13"/>
    </row>
    <row r="6" spans="1:20" ht="13.5" thickBot="1">
      <c r="A6" s="1" t="s">
        <v>22</v>
      </c>
      <c r="S6" s="8" t="s">
        <v>19</v>
      </c>
      <c r="T6" s="14"/>
    </row>
    <row r="7" ht="13.5" thickBot="1"/>
    <row r="8" spans="1:22" s="3" customFormat="1" ht="12.75" customHeight="1" thickBot="1">
      <c r="A8" s="62" t="s">
        <v>0</v>
      </c>
      <c r="B8" s="64" t="s">
        <v>1</v>
      </c>
      <c r="C8" s="62" t="s">
        <v>31</v>
      </c>
      <c r="D8" s="66" t="s">
        <v>30</v>
      </c>
      <c r="E8" s="54" t="s">
        <v>2</v>
      </c>
      <c r="F8" s="55"/>
      <c r="G8" s="56"/>
      <c r="H8" s="57" t="s">
        <v>6</v>
      </c>
      <c r="I8" s="54" t="s">
        <v>23</v>
      </c>
      <c r="J8" s="55"/>
      <c r="K8" s="56"/>
      <c r="L8" s="57" t="s">
        <v>26</v>
      </c>
      <c r="M8" s="54" t="s">
        <v>24</v>
      </c>
      <c r="N8" s="55"/>
      <c r="O8" s="56"/>
      <c r="P8" s="57" t="s">
        <v>27</v>
      </c>
      <c r="Q8" s="54" t="s">
        <v>25</v>
      </c>
      <c r="R8" s="55"/>
      <c r="S8" s="56"/>
      <c r="T8" s="57" t="s">
        <v>28</v>
      </c>
      <c r="U8" s="17"/>
      <c r="V8" s="15"/>
    </row>
    <row r="9" spans="1:21" ht="46.5" thickBot="1">
      <c r="A9" s="63"/>
      <c r="B9" s="65"/>
      <c r="C9" s="63"/>
      <c r="D9" s="67"/>
      <c r="E9" s="25" t="s">
        <v>3</v>
      </c>
      <c r="F9" s="25" t="s">
        <v>4</v>
      </c>
      <c r="G9" s="25" t="s">
        <v>5</v>
      </c>
      <c r="H9" s="58"/>
      <c r="I9" s="25" t="s">
        <v>7</v>
      </c>
      <c r="J9" s="25" t="s">
        <v>8</v>
      </c>
      <c r="K9" s="25" t="s">
        <v>9</v>
      </c>
      <c r="L9" s="58"/>
      <c r="M9" s="25" t="s">
        <v>10</v>
      </c>
      <c r="N9" s="25" t="s">
        <v>11</v>
      </c>
      <c r="O9" s="25" t="s">
        <v>12</v>
      </c>
      <c r="P9" s="58"/>
      <c r="Q9" s="25" t="s">
        <v>13</v>
      </c>
      <c r="R9" s="25" t="s">
        <v>14</v>
      </c>
      <c r="S9" s="25" t="s">
        <v>15</v>
      </c>
      <c r="T9" s="58"/>
      <c r="U9" s="18"/>
    </row>
    <row r="10" spans="1:22" s="2" customFormat="1" ht="13.5" thickBot="1">
      <c r="A10" s="26">
        <v>1</v>
      </c>
      <c r="B10" s="26">
        <f>A10+1</f>
        <v>2</v>
      </c>
      <c r="C10" s="26">
        <f aca="true" t="shared" si="0" ref="C10:T10">B10+1</f>
        <v>3</v>
      </c>
      <c r="D10" s="27">
        <f t="shared" si="0"/>
        <v>4</v>
      </c>
      <c r="E10" s="27">
        <v>5</v>
      </c>
      <c r="F10" s="27">
        <f t="shared" si="0"/>
        <v>6</v>
      </c>
      <c r="G10" s="27">
        <f t="shared" si="0"/>
        <v>7</v>
      </c>
      <c r="H10" s="31">
        <f t="shared" si="0"/>
        <v>8</v>
      </c>
      <c r="I10" s="27">
        <f t="shared" si="0"/>
        <v>9</v>
      </c>
      <c r="J10" s="27">
        <f t="shared" si="0"/>
        <v>10</v>
      </c>
      <c r="K10" s="27">
        <f t="shared" si="0"/>
        <v>11</v>
      </c>
      <c r="L10" s="31">
        <f t="shared" si="0"/>
        <v>12</v>
      </c>
      <c r="M10" s="27">
        <f t="shared" si="0"/>
        <v>13</v>
      </c>
      <c r="N10" s="27">
        <f t="shared" si="0"/>
        <v>14</v>
      </c>
      <c r="O10" s="27">
        <f t="shared" si="0"/>
        <v>15</v>
      </c>
      <c r="P10" s="31">
        <f t="shared" si="0"/>
        <v>16</v>
      </c>
      <c r="Q10" s="27">
        <f t="shared" si="0"/>
        <v>17</v>
      </c>
      <c r="R10" s="27">
        <f t="shared" si="0"/>
        <v>18</v>
      </c>
      <c r="S10" s="27">
        <f t="shared" si="0"/>
        <v>19</v>
      </c>
      <c r="T10" s="31">
        <f t="shared" si="0"/>
        <v>20</v>
      </c>
      <c r="U10" s="19"/>
      <c r="V10" s="16"/>
    </row>
    <row r="11" spans="1:21" ht="13.5" thickBot="1">
      <c r="A11" s="28" t="s">
        <v>16</v>
      </c>
      <c r="B11" s="29">
        <v>10</v>
      </c>
      <c r="C11" s="21"/>
      <c r="D11" s="23">
        <v>67115</v>
      </c>
      <c r="E11" s="23">
        <v>67115</v>
      </c>
      <c r="F11" s="23">
        <f>E24</f>
        <v>64890.04</v>
      </c>
      <c r="G11" s="23">
        <f>F24</f>
        <v>61318.44</v>
      </c>
      <c r="H11" s="32">
        <f>D11</f>
        <v>67115</v>
      </c>
      <c r="I11" s="23">
        <f>G24</f>
        <v>63521.54000000001</v>
      </c>
      <c r="J11" s="23">
        <f>I24</f>
        <v>62278.64000000001</v>
      </c>
      <c r="K11" s="23">
        <f>J24</f>
        <v>55019.84000000001</v>
      </c>
      <c r="L11" s="32">
        <f>I11</f>
        <v>63521.54000000001</v>
      </c>
      <c r="M11" s="23">
        <f>K24</f>
        <v>47970.140000000014</v>
      </c>
      <c r="N11" s="23">
        <f>M24</f>
        <v>49648.640000000014</v>
      </c>
      <c r="O11" s="23">
        <f>N24</f>
        <v>22643.240000000013</v>
      </c>
      <c r="P11" s="32">
        <f>M11</f>
        <v>47970.140000000014</v>
      </c>
      <c r="Q11" s="23">
        <f>O24</f>
        <v>20018.94000000001</v>
      </c>
      <c r="R11" s="23">
        <f>Q24</f>
        <v>21385.14000000001</v>
      </c>
      <c r="S11" s="23">
        <f>R24</f>
        <v>10963.44000000001</v>
      </c>
      <c r="T11" s="32">
        <f>Q11</f>
        <v>20018.94000000001</v>
      </c>
      <c r="U11" s="20"/>
    </row>
    <row r="12" spans="1:21" ht="13.5" thickBot="1">
      <c r="A12" s="28" t="s">
        <v>33</v>
      </c>
      <c r="B12" s="29">
        <v>20</v>
      </c>
      <c r="C12" s="45"/>
      <c r="D12" s="22">
        <f>H12+L12+P12+T12</f>
        <v>302591.9</v>
      </c>
      <c r="E12" s="23">
        <v>19888.3</v>
      </c>
      <c r="F12" s="23">
        <v>21683.7</v>
      </c>
      <c r="G12" s="23">
        <v>28131.9</v>
      </c>
      <c r="H12" s="32">
        <f aca="true" t="shared" si="1" ref="H12:H21">E12+F12+G12</f>
        <v>69703.9</v>
      </c>
      <c r="I12" s="23">
        <v>28353</v>
      </c>
      <c r="J12" s="23">
        <v>20845</v>
      </c>
      <c r="K12" s="23">
        <v>26755</v>
      </c>
      <c r="L12" s="32">
        <f aca="true" t="shared" si="2" ref="L12:L21">I12+J12+K12</f>
        <v>75953</v>
      </c>
      <c r="M12" s="23">
        <v>29110</v>
      </c>
      <c r="N12" s="23">
        <v>20456</v>
      </c>
      <c r="O12" s="23">
        <v>30459</v>
      </c>
      <c r="P12" s="32">
        <f aca="true" t="shared" si="3" ref="P12:P21">M12+N12+O12</f>
        <v>80025</v>
      </c>
      <c r="Q12" s="23">
        <v>29166</v>
      </c>
      <c r="R12" s="23">
        <v>20530</v>
      </c>
      <c r="S12" s="23">
        <v>27214</v>
      </c>
      <c r="T12" s="32">
        <f aca="true" t="shared" si="4" ref="T12:T21">Q12+R12+S12</f>
        <v>76910</v>
      </c>
      <c r="U12" s="20"/>
    </row>
    <row r="13" spans="1:21" ht="48.75" thickBot="1">
      <c r="A13" s="28" t="s">
        <v>34</v>
      </c>
      <c r="B13" s="29">
        <v>30</v>
      </c>
      <c r="C13" s="44"/>
      <c r="D13" s="22">
        <f aca="true" t="shared" si="5" ref="D13:D23">H13+L13+P13+T13</f>
        <v>29415</v>
      </c>
      <c r="E13" s="23">
        <v>2451</v>
      </c>
      <c r="F13" s="23">
        <v>3188</v>
      </c>
      <c r="G13" s="23">
        <v>5639</v>
      </c>
      <c r="H13" s="32">
        <f t="shared" si="1"/>
        <v>11278</v>
      </c>
      <c r="I13" s="23">
        <v>2451</v>
      </c>
      <c r="J13" s="23">
        <v>2451</v>
      </c>
      <c r="K13" s="23">
        <v>2451</v>
      </c>
      <c r="L13" s="32">
        <f t="shared" si="2"/>
        <v>7353</v>
      </c>
      <c r="M13" s="23">
        <v>2451</v>
      </c>
      <c r="N13" s="23">
        <v>2451</v>
      </c>
      <c r="O13" s="23">
        <v>2451</v>
      </c>
      <c r="P13" s="32">
        <f t="shared" si="3"/>
        <v>7353</v>
      </c>
      <c r="Q13" s="23">
        <v>2452</v>
      </c>
      <c r="R13" s="23">
        <v>979</v>
      </c>
      <c r="S13" s="23">
        <v>0</v>
      </c>
      <c r="T13" s="32">
        <f t="shared" si="4"/>
        <v>3431</v>
      </c>
      <c r="U13" s="20"/>
    </row>
    <row r="14" spans="1:21" ht="36.75" thickBot="1">
      <c r="A14" s="28" t="s">
        <v>35</v>
      </c>
      <c r="B14" s="29">
        <v>40</v>
      </c>
      <c r="C14" s="21"/>
      <c r="D14" s="22">
        <f t="shared" si="5"/>
        <v>0</v>
      </c>
      <c r="E14" s="23"/>
      <c r="F14" s="23"/>
      <c r="G14" s="23"/>
      <c r="H14" s="32">
        <f t="shared" si="1"/>
        <v>0</v>
      </c>
      <c r="I14" s="23"/>
      <c r="J14" s="23"/>
      <c r="K14" s="23"/>
      <c r="L14" s="32">
        <f t="shared" si="2"/>
        <v>0</v>
      </c>
      <c r="M14" s="23"/>
      <c r="N14" s="23"/>
      <c r="O14" s="23"/>
      <c r="P14" s="32">
        <f t="shared" si="3"/>
        <v>0</v>
      </c>
      <c r="Q14" s="23"/>
      <c r="R14" s="23"/>
      <c r="S14" s="23"/>
      <c r="T14" s="32">
        <f t="shared" si="4"/>
        <v>0</v>
      </c>
      <c r="U14" s="20"/>
    </row>
    <row r="15" spans="1:21" ht="24.75" thickBot="1">
      <c r="A15" s="28" t="s">
        <v>36</v>
      </c>
      <c r="B15" s="29">
        <v>50</v>
      </c>
      <c r="C15" s="22"/>
      <c r="D15" s="22">
        <f t="shared" si="5"/>
        <v>13956.5</v>
      </c>
      <c r="E15" s="30"/>
      <c r="F15" s="30"/>
      <c r="G15" s="30"/>
      <c r="H15" s="32">
        <f t="shared" si="1"/>
        <v>0</v>
      </c>
      <c r="I15" s="30"/>
      <c r="J15" s="30"/>
      <c r="K15" s="30"/>
      <c r="L15" s="32">
        <f t="shared" si="2"/>
        <v>0</v>
      </c>
      <c r="M15" s="30"/>
      <c r="N15" s="30"/>
      <c r="O15" s="30"/>
      <c r="P15" s="32">
        <f t="shared" si="3"/>
        <v>0</v>
      </c>
      <c r="Q15" s="30"/>
      <c r="R15" s="30"/>
      <c r="S15" s="30">
        <v>13956.5</v>
      </c>
      <c r="T15" s="32">
        <f t="shared" si="4"/>
        <v>13956.5</v>
      </c>
      <c r="U15" s="20"/>
    </row>
    <row r="16" spans="1:21" ht="24.75" thickBot="1">
      <c r="A16" s="28" t="s">
        <v>37</v>
      </c>
      <c r="B16" s="29">
        <v>60</v>
      </c>
      <c r="C16" s="22"/>
      <c r="D16" s="22">
        <f t="shared" si="5"/>
        <v>345963.4</v>
      </c>
      <c r="E16" s="23">
        <f>E12+E13+E14+E15</f>
        <v>22339.3</v>
      </c>
      <c r="F16" s="23">
        <f aca="true" t="shared" si="6" ref="F16:S16">F12+F13+F14+F15</f>
        <v>24871.7</v>
      </c>
      <c r="G16" s="23">
        <f t="shared" si="6"/>
        <v>33770.9</v>
      </c>
      <c r="H16" s="32">
        <f t="shared" si="1"/>
        <v>80981.9</v>
      </c>
      <c r="I16" s="23">
        <f t="shared" si="6"/>
        <v>30804</v>
      </c>
      <c r="J16" s="23">
        <f t="shared" si="6"/>
        <v>23296</v>
      </c>
      <c r="K16" s="23">
        <f t="shared" si="6"/>
        <v>29206</v>
      </c>
      <c r="L16" s="32">
        <f t="shared" si="2"/>
        <v>83306</v>
      </c>
      <c r="M16" s="23">
        <f t="shared" si="6"/>
        <v>31561</v>
      </c>
      <c r="N16" s="23">
        <f t="shared" si="6"/>
        <v>22907</v>
      </c>
      <c r="O16" s="23">
        <f t="shared" si="6"/>
        <v>32910</v>
      </c>
      <c r="P16" s="32">
        <f t="shared" si="3"/>
        <v>87378</v>
      </c>
      <c r="Q16" s="23">
        <f t="shared" si="6"/>
        <v>31618</v>
      </c>
      <c r="R16" s="23">
        <f t="shared" si="6"/>
        <v>21509</v>
      </c>
      <c r="S16" s="23">
        <f t="shared" si="6"/>
        <v>41170.5</v>
      </c>
      <c r="T16" s="32">
        <f t="shared" si="4"/>
        <v>94297.5</v>
      </c>
      <c r="U16" s="20"/>
    </row>
    <row r="17" spans="1:21" ht="13.5" thickBot="1">
      <c r="A17" s="28" t="s">
        <v>29</v>
      </c>
      <c r="B17" s="29">
        <v>70</v>
      </c>
      <c r="C17" s="21"/>
      <c r="D17" s="22">
        <f t="shared" si="5"/>
        <v>0</v>
      </c>
      <c r="E17" s="23"/>
      <c r="F17" s="23"/>
      <c r="G17" s="23"/>
      <c r="H17" s="32">
        <f t="shared" si="1"/>
        <v>0</v>
      </c>
      <c r="I17" s="23"/>
      <c r="J17" s="23"/>
      <c r="K17" s="23"/>
      <c r="L17" s="32">
        <f t="shared" si="2"/>
        <v>0</v>
      </c>
      <c r="M17" s="23"/>
      <c r="N17" s="23"/>
      <c r="O17" s="23"/>
      <c r="P17" s="32">
        <f t="shared" si="3"/>
        <v>0</v>
      </c>
      <c r="Q17" s="23"/>
      <c r="R17" s="23"/>
      <c r="S17" s="23"/>
      <c r="T17" s="32">
        <f t="shared" si="4"/>
        <v>0</v>
      </c>
      <c r="U17" s="20"/>
    </row>
    <row r="18" spans="1:21" ht="24.75" thickBot="1">
      <c r="A18" s="28" t="s">
        <v>38</v>
      </c>
      <c r="B18" s="29">
        <v>80</v>
      </c>
      <c r="C18" s="22"/>
      <c r="D18" s="22">
        <f t="shared" si="5"/>
        <v>0</v>
      </c>
      <c r="E18" s="23"/>
      <c r="F18" s="23"/>
      <c r="G18" s="23"/>
      <c r="H18" s="32">
        <f t="shared" si="1"/>
        <v>0</v>
      </c>
      <c r="I18" s="23"/>
      <c r="J18" s="23"/>
      <c r="K18" s="23"/>
      <c r="L18" s="32">
        <f t="shared" si="2"/>
        <v>0</v>
      </c>
      <c r="M18" s="23"/>
      <c r="N18" s="23"/>
      <c r="O18" s="23"/>
      <c r="P18" s="32">
        <f t="shared" si="3"/>
        <v>0</v>
      </c>
      <c r="Q18" s="23"/>
      <c r="R18" s="23"/>
      <c r="S18" s="23"/>
      <c r="T18" s="32">
        <f t="shared" si="4"/>
        <v>0</v>
      </c>
      <c r="U18" s="20"/>
    </row>
    <row r="19" spans="1:21" ht="24.75" thickBot="1">
      <c r="A19" s="38" t="s">
        <v>39</v>
      </c>
      <c r="B19" s="39">
        <v>90</v>
      </c>
      <c r="C19" s="32"/>
      <c r="D19" s="33">
        <f t="shared" si="5"/>
        <v>397020.26</v>
      </c>
      <c r="E19" s="32">
        <v>24564.26</v>
      </c>
      <c r="F19" s="32">
        <v>28443.3</v>
      </c>
      <c r="G19" s="32">
        <v>31567.8</v>
      </c>
      <c r="H19" s="32">
        <f t="shared" si="1"/>
        <v>84575.36</v>
      </c>
      <c r="I19" s="32">
        <v>32046.9</v>
      </c>
      <c r="J19" s="32">
        <v>30554.8</v>
      </c>
      <c r="K19" s="32">
        <v>36255.7</v>
      </c>
      <c r="L19" s="32">
        <f t="shared" si="2"/>
        <v>98857.4</v>
      </c>
      <c r="M19" s="32">
        <v>29882.5</v>
      </c>
      <c r="N19" s="32">
        <v>49912.4</v>
      </c>
      <c r="O19" s="32">
        <v>35534.3</v>
      </c>
      <c r="P19" s="32">
        <f t="shared" si="3"/>
        <v>115329.2</v>
      </c>
      <c r="Q19" s="32">
        <v>30251.8</v>
      </c>
      <c r="R19" s="32">
        <v>31930.7</v>
      </c>
      <c r="S19" s="32">
        <v>36075.8</v>
      </c>
      <c r="T19" s="32">
        <f t="shared" si="4"/>
        <v>98258.3</v>
      </c>
      <c r="U19" s="20"/>
    </row>
    <row r="20" spans="1:21" ht="36.75" thickBot="1">
      <c r="A20" s="28" t="s">
        <v>40</v>
      </c>
      <c r="B20" s="29">
        <v>100</v>
      </c>
      <c r="C20" s="23"/>
      <c r="D20" s="22">
        <f t="shared" si="5"/>
        <v>0</v>
      </c>
      <c r="E20" s="23"/>
      <c r="F20" s="23"/>
      <c r="G20" s="23"/>
      <c r="H20" s="32">
        <f t="shared" si="1"/>
        <v>0</v>
      </c>
      <c r="I20" s="23"/>
      <c r="J20" s="23"/>
      <c r="K20" s="23"/>
      <c r="L20" s="32">
        <f t="shared" si="2"/>
        <v>0</v>
      </c>
      <c r="M20" s="23"/>
      <c r="N20" s="23"/>
      <c r="O20" s="23"/>
      <c r="P20" s="32">
        <f t="shared" si="3"/>
        <v>0</v>
      </c>
      <c r="Q20" s="23"/>
      <c r="R20" s="23"/>
      <c r="S20" s="23"/>
      <c r="T20" s="32">
        <f t="shared" si="4"/>
        <v>0</v>
      </c>
      <c r="U20" s="20"/>
    </row>
    <row r="21" spans="1:21" ht="24.75" thickBot="1">
      <c r="A21" s="28" t="s">
        <v>41</v>
      </c>
      <c r="B21" s="29">
        <v>110</v>
      </c>
      <c r="C21" s="36"/>
      <c r="D21" s="22">
        <f t="shared" si="5"/>
        <v>0</v>
      </c>
      <c r="E21" s="23"/>
      <c r="F21" s="23"/>
      <c r="G21" s="23"/>
      <c r="H21" s="32">
        <f t="shared" si="1"/>
        <v>0</v>
      </c>
      <c r="I21" s="23"/>
      <c r="J21" s="23"/>
      <c r="K21" s="23"/>
      <c r="L21" s="32">
        <f t="shared" si="2"/>
        <v>0</v>
      </c>
      <c r="M21" s="23"/>
      <c r="N21" s="23"/>
      <c r="O21" s="23"/>
      <c r="P21" s="32">
        <f t="shared" si="3"/>
        <v>0</v>
      </c>
      <c r="Q21" s="23"/>
      <c r="R21" s="23"/>
      <c r="S21" s="23">
        <v>0</v>
      </c>
      <c r="T21" s="32">
        <f t="shared" si="4"/>
        <v>0</v>
      </c>
      <c r="U21" s="20"/>
    </row>
    <row r="22" spans="1:248" s="4" customFormat="1" ht="24.75" thickBot="1">
      <c r="A22" s="28" t="s">
        <v>42</v>
      </c>
      <c r="B22" s="29">
        <v>120</v>
      </c>
      <c r="C22" s="23"/>
      <c r="D22" s="22">
        <f t="shared" si="5"/>
        <v>397020.26</v>
      </c>
      <c r="E22" s="23">
        <f>E18+E19+E20+E21</f>
        <v>24564.26</v>
      </c>
      <c r="F22" s="23">
        <f aca="true" t="shared" si="7" ref="F22:T22">F18+F19+F20+F21</f>
        <v>28443.3</v>
      </c>
      <c r="G22" s="23">
        <f t="shared" si="7"/>
        <v>31567.8</v>
      </c>
      <c r="H22" s="32">
        <f t="shared" si="7"/>
        <v>84575.36</v>
      </c>
      <c r="I22" s="23">
        <f t="shared" si="7"/>
        <v>32046.9</v>
      </c>
      <c r="J22" s="23">
        <f t="shared" si="7"/>
        <v>30554.8</v>
      </c>
      <c r="K22" s="23">
        <f t="shared" si="7"/>
        <v>36255.7</v>
      </c>
      <c r="L22" s="32">
        <f t="shared" si="7"/>
        <v>98857.4</v>
      </c>
      <c r="M22" s="23">
        <f t="shared" si="7"/>
        <v>29882.5</v>
      </c>
      <c r="N22" s="23">
        <f t="shared" si="7"/>
        <v>49912.4</v>
      </c>
      <c r="O22" s="23">
        <f t="shared" si="7"/>
        <v>35534.3</v>
      </c>
      <c r="P22" s="32">
        <f t="shared" si="7"/>
        <v>115329.2</v>
      </c>
      <c r="Q22" s="23">
        <f t="shared" si="7"/>
        <v>30251.8</v>
      </c>
      <c r="R22" s="23">
        <f>R18+R19+R20+R21</f>
        <v>31930.7</v>
      </c>
      <c r="S22" s="23">
        <f>S18+S19+S20+S21</f>
        <v>36075.8</v>
      </c>
      <c r="T22" s="32">
        <f t="shared" si="7"/>
        <v>98258.3</v>
      </c>
      <c r="U22" s="2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0" ht="24.75" thickBot="1">
      <c r="A23" s="28" t="s">
        <v>43</v>
      </c>
      <c r="B23" s="29">
        <v>130</v>
      </c>
      <c r="C23" s="21"/>
      <c r="D23" s="22">
        <f t="shared" si="5"/>
        <v>-51056.86</v>
      </c>
      <c r="E23" s="23">
        <f>E16-E22</f>
        <v>-2224.959999999999</v>
      </c>
      <c r="F23" s="23">
        <f aca="true" t="shared" si="8" ref="F23:T23">F16-F22</f>
        <v>-3571.5999999999985</v>
      </c>
      <c r="G23" s="23">
        <f t="shared" si="8"/>
        <v>2203.100000000002</v>
      </c>
      <c r="H23" s="32">
        <f t="shared" si="8"/>
        <v>-3593.4600000000064</v>
      </c>
      <c r="I23" s="23">
        <f t="shared" si="8"/>
        <v>-1242.9000000000015</v>
      </c>
      <c r="J23" s="23">
        <f t="shared" si="8"/>
        <v>-7258.799999999999</v>
      </c>
      <c r="K23" s="23">
        <f t="shared" si="8"/>
        <v>-7049.699999999997</v>
      </c>
      <c r="L23" s="32">
        <f t="shared" si="8"/>
        <v>-15551.399999999994</v>
      </c>
      <c r="M23" s="23">
        <f t="shared" si="8"/>
        <v>1678.5</v>
      </c>
      <c r="N23" s="23">
        <f t="shared" si="8"/>
        <v>-27005.4</v>
      </c>
      <c r="O23" s="23">
        <f t="shared" si="8"/>
        <v>-2624.300000000003</v>
      </c>
      <c r="P23" s="32">
        <f t="shared" si="8"/>
        <v>-27951.199999999997</v>
      </c>
      <c r="Q23" s="23">
        <f t="shared" si="8"/>
        <v>1366.2000000000007</v>
      </c>
      <c r="R23" s="23">
        <f t="shared" si="8"/>
        <v>-10421.7</v>
      </c>
      <c r="S23" s="23">
        <f t="shared" si="8"/>
        <v>5094.699999999997</v>
      </c>
      <c r="T23" s="32">
        <f t="shared" si="8"/>
        <v>-3960.800000000003</v>
      </c>
    </row>
    <row r="24" spans="1:20" ht="24.75" thickBot="1">
      <c r="A24" s="28" t="s">
        <v>44</v>
      </c>
      <c r="B24" s="29">
        <v>140</v>
      </c>
      <c r="C24" s="21"/>
      <c r="D24" s="22">
        <f>D11+D23</f>
        <v>16058.14</v>
      </c>
      <c r="E24" s="23">
        <f>E11+E23</f>
        <v>64890.04</v>
      </c>
      <c r="F24" s="23">
        <f aca="true" t="shared" si="9" ref="F24:T24">F11+F23</f>
        <v>61318.44</v>
      </c>
      <c r="G24" s="23">
        <f t="shared" si="9"/>
        <v>63521.54000000001</v>
      </c>
      <c r="H24" s="32">
        <f t="shared" si="9"/>
        <v>63521.53999999999</v>
      </c>
      <c r="I24" s="23">
        <f t="shared" si="9"/>
        <v>62278.64000000001</v>
      </c>
      <c r="J24" s="23">
        <f t="shared" si="9"/>
        <v>55019.84000000001</v>
      </c>
      <c r="K24" s="23">
        <f t="shared" si="9"/>
        <v>47970.140000000014</v>
      </c>
      <c r="L24" s="32">
        <f t="shared" si="9"/>
        <v>47970.140000000014</v>
      </c>
      <c r="M24" s="23">
        <f t="shared" si="9"/>
        <v>49648.640000000014</v>
      </c>
      <c r="N24" s="23">
        <f t="shared" si="9"/>
        <v>22643.240000000013</v>
      </c>
      <c r="O24" s="23">
        <f t="shared" si="9"/>
        <v>20018.94000000001</v>
      </c>
      <c r="P24" s="32">
        <f t="shared" si="9"/>
        <v>20018.940000000017</v>
      </c>
      <c r="Q24" s="23">
        <f t="shared" si="9"/>
        <v>21385.14000000001</v>
      </c>
      <c r="R24" s="23">
        <f t="shared" si="9"/>
        <v>10963.44000000001</v>
      </c>
      <c r="S24" s="23">
        <f t="shared" si="9"/>
        <v>16058.140000000007</v>
      </c>
      <c r="T24" s="32">
        <f t="shared" si="9"/>
        <v>16058.140000000007</v>
      </c>
    </row>
    <row r="25" spans="1:20" ht="48.75" thickBot="1">
      <c r="A25" s="28" t="s">
        <v>45</v>
      </c>
      <c r="B25" s="29">
        <v>150</v>
      </c>
      <c r="C25" s="21"/>
      <c r="D25" s="22">
        <f>D11-D24</f>
        <v>51056.86</v>
      </c>
      <c r="E25" s="23">
        <f>E24-D11</f>
        <v>-2224.959999999999</v>
      </c>
      <c r="F25" s="23">
        <f>F24-D11</f>
        <v>-5796.559999999998</v>
      </c>
      <c r="G25" s="23">
        <f>G24-D11</f>
        <v>-3593.459999999992</v>
      </c>
      <c r="H25" s="32">
        <f>H24-D11</f>
        <v>-3593.4600000000064</v>
      </c>
      <c r="I25" s="23">
        <f>I24-D11</f>
        <v>-4836.359999999993</v>
      </c>
      <c r="J25" s="23">
        <f>J24-D11</f>
        <v>-12095.159999999989</v>
      </c>
      <c r="K25" s="23">
        <f>K24-D11</f>
        <v>-19144.859999999986</v>
      </c>
      <c r="L25" s="32">
        <f>L24-D11</f>
        <v>-19144.859999999986</v>
      </c>
      <c r="M25" s="23">
        <f>M24-D11</f>
        <v>-17466.359999999986</v>
      </c>
      <c r="N25" s="23">
        <f>N24-D11</f>
        <v>-44471.75999999999</v>
      </c>
      <c r="O25" s="23">
        <f>O24-D11</f>
        <v>-47096.05999999999</v>
      </c>
      <c r="P25" s="32">
        <f>P24-D11</f>
        <v>-47096.05999999998</v>
      </c>
      <c r="Q25" s="23">
        <f>Q24-D11</f>
        <v>-45729.859999999986</v>
      </c>
      <c r="R25" s="23">
        <f>R24-D11</f>
        <v>-56151.55999999999</v>
      </c>
      <c r="S25" s="23">
        <f>S24-D11</f>
        <v>-51056.85999999999</v>
      </c>
      <c r="T25" s="32">
        <f>T24-D11</f>
        <v>-51056.85999999999</v>
      </c>
    </row>
    <row r="27" ht="18" customHeight="1">
      <c r="A27" s="1" t="s">
        <v>50</v>
      </c>
    </row>
    <row r="28" ht="18" customHeight="1">
      <c r="A28" s="49" t="s">
        <v>51</v>
      </c>
    </row>
    <row r="29" ht="18" customHeight="1">
      <c r="A29" s="49" t="s">
        <v>49</v>
      </c>
    </row>
    <row r="30" ht="22.5" customHeight="1"/>
    <row r="31" ht="24" customHeight="1">
      <c r="C31" s="6" t="s">
        <v>46</v>
      </c>
    </row>
    <row r="34" ht="15">
      <c r="C34" s="37"/>
    </row>
    <row r="35" ht="15">
      <c r="C35" s="37"/>
    </row>
    <row r="46" spans="1:20" ht="21" customHeight="1">
      <c r="A46" s="50" t="s">
        <v>32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3:20" ht="18.75" customHeight="1" thickBot="1">
      <c r="C47" s="51" t="s">
        <v>48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T47" s="11" t="s">
        <v>20</v>
      </c>
    </row>
    <row r="48" spans="19:20" ht="12.75">
      <c r="S48" s="8" t="s">
        <v>17</v>
      </c>
      <c r="T48" s="12"/>
    </row>
    <row r="49" spans="1:20" ht="12.75">
      <c r="A49" s="1" t="s">
        <v>21</v>
      </c>
      <c r="S49" s="8" t="s">
        <v>18</v>
      </c>
      <c r="T49" s="13"/>
    </row>
    <row r="50" spans="1:20" ht="13.5" thickBot="1">
      <c r="A50" s="1" t="s">
        <v>22</v>
      </c>
      <c r="S50" s="8" t="s">
        <v>19</v>
      </c>
      <c r="T50" s="14"/>
    </row>
    <row r="51" spans="1:20" ht="13.5" customHeight="1" thickBot="1">
      <c r="A51" s="59" t="s">
        <v>0</v>
      </c>
      <c r="B51" s="60" t="s">
        <v>1</v>
      </c>
      <c r="C51" s="59" t="s">
        <v>31</v>
      </c>
      <c r="D51" s="61" t="s">
        <v>30</v>
      </c>
      <c r="E51" s="53" t="s">
        <v>2</v>
      </c>
      <c r="F51" s="53"/>
      <c r="G51" s="53"/>
      <c r="H51" s="52" t="s">
        <v>6</v>
      </c>
      <c r="I51" s="53" t="s">
        <v>23</v>
      </c>
      <c r="J51" s="53"/>
      <c r="K51" s="53"/>
      <c r="L51" s="52" t="s">
        <v>26</v>
      </c>
      <c r="M51" s="53" t="s">
        <v>24</v>
      </c>
      <c r="N51" s="53"/>
      <c r="O51" s="53"/>
      <c r="P51" s="52" t="s">
        <v>27</v>
      </c>
      <c r="Q51" s="53" t="s">
        <v>25</v>
      </c>
      <c r="R51" s="53"/>
      <c r="S51" s="53"/>
      <c r="T51" s="52" t="s">
        <v>28</v>
      </c>
    </row>
    <row r="52" spans="1:20" ht="46.5" thickBot="1">
      <c r="A52" s="59"/>
      <c r="B52" s="60"/>
      <c r="C52" s="59"/>
      <c r="D52" s="61"/>
      <c r="E52" s="25" t="s">
        <v>3</v>
      </c>
      <c r="F52" s="25" t="s">
        <v>4</v>
      </c>
      <c r="G52" s="25" t="s">
        <v>5</v>
      </c>
      <c r="H52" s="52"/>
      <c r="I52" s="25" t="s">
        <v>7</v>
      </c>
      <c r="J52" s="25" t="s">
        <v>8</v>
      </c>
      <c r="K52" s="25" t="s">
        <v>9</v>
      </c>
      <c r="L52" s="52"/>
      <c r="M52" s="25" t="s">
        <v>10</v>
      </c>
      <c r="N52" s="25" t="s">
        <v>11</v>
      </c>
      <c r="O52" s="25" t="s">
        <v>12</v>
      </c>
      <c r="P52" s="52"/>
      <c r="Q52" s="25" t="s">
        <v>13</v>
      </c>
      <c r="R52" s="25" t="s">
        <v>14</v>
      </c>
      <c r="S52" s="25" t="s">
        <v>15</v>
      </c>
      <c r="T52" s="52"/>
    </row>
    <row r="53" spans="1:20" ht="13.5" thickBot="1">
      <c r="A53" s="26">
        <v>1</v>
      </c>
      <c r="B53" s="26">
        <f>A53+1</f>
        <v>2</v>
      </c>
      <c r="C53" s="26">
        <f>B53+1</f>
        <v>3</v>
      </c>
      <c r="D53" s="27">
        <f>C53+1</f>
        <v>4</v>
      </c>
      <c r="E53" s="27">
        <v>5</v>
      </c>
      <c r="F53" s="27">
        <f aca="true" t="shared" si="10" ref="F53:T53">E53+1</f>
        <v>6</v>
      </c>
      <c r="G53" s="27">
        <f t="shared" si="10"/>
        <v>7</v>
      </c>
      <c r="H53" s="31">
        <f t="shared" si="10"/>
        <v>8</v>
      </c>
      <c r="I53" s="27">
        <f t="shared" si="10"/>
        <v>9</v>
      </c>
      <c r="J53" s="27">
        <f t="shared" si="10"/>
        <v>10</v>
      </c>
      <c r="K53" s="27">
        <f t="shared" si="10"/>
        <v>11</v>
      </c>
      <c r="L53" s="31">
        <f t="shared" si="10"/>
        <v>12</v>
      </c>
      <c r="M53" s="27">
        <f t="shared" si="10"/>
        <v>13</v>
      </c>
      <c r="N53" s="27">
        <f t="shared" si="10"/>
        <v>14</v>
      </c>
      <c r="O53" s="27">
        <f t="shared" si="10"/>
        <v>15</v>
      </c>
      <c r="P53" s="31">
        <f t="shared" si="10"/>
        <v>16</v>
      </c>
      <c r="Q53" s="27">
        <f t="shared" si="10"/>
        <v>17</v>
      </c>
      <c r="R53" s="27">
        <f t="shared" si="10"/>
        <v>18</v>
      </c>
      <c r="S53" s="27">
        <f t="shared" si="10"/>
        <v>19</v>
      </c>
      <c r="T53" s="31">
        <f t="shared" si="10"/>
        <v>20</v>
      </c>
    </row>
    <row r="54" spans="1:20" ht="13.5" thickBot="1">
      <c r="A54" s="28" t="s">
        <v>16</v>
      </c>
      <c r="B54" s="29">
        <v>10</v>
      </c>
      <c r="C54" s="45"/>
      <c r="D54" s="22">
        <v>67860.55</v>
      </c>
      <c r="E54" s="23">
        <v>67115</v>
      </c>
      <c r="F54" s="23">
        <f>E67</f>
        <v>66117.99</v>
      </c>
      <c r="G54" s="23">
        <f>F67</f>
        <v>62443.29000000001</v>
      </c>
      <c r="H54" s="33">
        <f>D54</f>
        <v>67860.55</v>
      </c>
      <c r="I54" s="23">
        <f>G67</f>
        <v>83649.39000000001</v>
      </c>
      <c r="J54" s="23">
        <f>I67</f>
        <v>82470.43000000002</v>
      </c>
      <c r="K54" s="23">
        <f>J67</f>
        <v>64110.590000000026</v>
      </c>
      <c r="L54" s="33">
        <f>I54</f>
        <v>83649.39000000001</v>
      </c>
      <c r="M54" s="23">
        <f>K67</f>
        <v>51951.090000000026</v>
      </c>
      <c r="N54" s="23">
        <f>M67</f>
        <v>52862.49000000003</v>
      </c>
      <c r="O54" s="23">
        <f>N67</f>
        <v>26194.890000000036</v>
      </c>
      <c r="P54" s="33">
        <f>M54</f>
        <v>51951.090000000026</v>
      </c>
      <c r="Q54" s="23">
        <f>O67</f>
        <v>23521.79000000003</v>
      </c>
      <c r="R54" s="23">
        <f>Q67</f>
        <v>24887.990000000027</v>
      </c>
      <c r="S54" s="23">
        <f>R67</f>
        <v>14144.190000000024</v>
      </c>
      <c r="T54" s="33">
        <f>Q54</f>
        <v>23521.79000000003</v>
      </c>
    </row>
    <row r="55" spans="1:22" s="40" customFormat="1" ht="13.5" thickBot="1">
      <c r="A55" s="38" t="s">
        <v>33</v>
      </c>
      <c r="B55" s="39">
        <v>20</v>
      </c>
      <c r="C55" s="46">
        <v>642123.0364</v>
      </c>
      <c r="D55" s="42">
        <f>H55+L55+P55+T55</f>
        <v>302592</v>
      </c>
      <c r="E55" s="23">
        <v>19888.3</v>
      </c>
      <c r="F55" s="23">
        <v>21683.7</v>
      </c>
      <c r="G55" s="23">
        <v>28131.9</v>
      </c>
      <c r="H55" s="33">
        <f aca="true" t="shared" si="11" ref="H55:H64">E55+F55+G55</f>
        <v>69703.9</v>
      </c>
      <c r="I55" s="23">
        <v>28353</v>
      </c>
      <c r="J55" s="23">
        <v>20845</v>
      </c>
      <c r="K55" s="23">
        <v>26755</v>
      </c>
      <c r="L55" s="33">
        <f aca="true" t="shared" si="12" ref="L55:L64">I55+J55+K55</f>
        <v>75953</v>
      </c>
      <c r="M55" s="23">
        <v>29110</v>
      </c>
      <c r="N55" s="23">
        <v>20456</v>
      </c>
      <c r="O55" s="23">
        <v>30459</v>
      </c>
      <c r="P55" s="33">
        <f aca="true" t="shared" si="13" ref="P55:P64">M55+N55+O55</f>
        <v>80025</v>
      </c>
      <c r="Q55" s="23">
        <v>29166</v>
      </c>
      <c r="R55" s="23">
        <v>20530</v>
      </c>
      <c r="S55" s="23">
        <v>27214.1</v>
      </c>
      <c r="T55" s="33">
        <f aca="true" t="shared" si="14" ref="T55:T64">Q55+R55+S55</f>
        <v>76910.1</v>
      </c>
      <c r="U55" s="20"/>
      <c r="V55" s="20"/>
    </row>
    <row r="56" spans="1:22" s="40" customFormat="1" ht="52.5" customHeight="1" thickBot="1">
      <c r="A56" s="38" t="s">
        <v>34</v>
      </c>
      <c r="B56" s="39">
        <v>30</v>
      </c>
      <c r="C56" s="46"/>
      <c r="D56" s="42">
        <f>H56+L56+P56+T56</f>
        <v>29415</v>
      </c>
      <c r="E56" s="41">
        <v>2451</v>
      </c>
      <c r="F56" s="41">
        <v>3188</v>
      </c>
      <c r="G56" s="41">
        <v>5639</v>
      </c>
      <c r="H56" s="33">
        <f t="shared" si="11"/>
        <v>11278</v>
      </c>
      <c r="I56" s="41">
        <v>2451</v>
      </c>
      <c r="J56" s="41">
        <v>2451</v>
      </c>
      <c r="K56" s="41">
        <v>2451</v>
      </c>
      <c r="L56" s="33">
        <f t="shared" si="12"/>
        <v>7353</v>
      </c>
      <c r="M56" s="41">
        <v>2451</v>
      </c>
      <c r="N56" s="41">
        <v>2451</v>
      </c>
      <c r="O56" s="41">
        <v>2451</v>
      </c>
      <c r="P56" s="33">
        <f t="shared" si="13"/>
        <v>7353</v>
      </c>
      <c r="Q56" s="41">
        <v>2452</v>
      </c>
      <c r="R56" s="41">
        <v>979</v>
      </c>
      <c r="S56" s="41">
        <v>0</v>
      </c>
      <c r="T56" s="33">
        <f t="shared" si="14"/>
        <v>3431</v>
      </c>
      <c r="U56" s="20"/>
      <c r="V56" s="20"/>
    </row>
    <row r="57" spans="1:20" ht="36.75" thickBot="1">
      <c r="A57" s="28" t="s">
        <v>35</v>
      </c>
      <c r="B57" s="29">
        <v>40</v>
      </c>
      <c r="C57" s="46"/>
      <c r="D57" s="22">
        <f>H57+L57+P57+T57</f>
        <v>310861.54</v>
      </c>
      <c r="E57" s="23">
        <v>23515.5</v>
      </c>
      <c r="F57" s="23">
        <v>22854.7</v>
      </c>
      <c r="G57" s="23">
        <v>42776.6</v>
      </c>
      <c r="H57" s="33">
        <f t="shared" si="11"/>
        <v>89146.79999999999</v>
      </c>
      <c r="I57" s="23">
        <v>25433.8</v>
      </c>
      <c r="J57" s="23">
        <v>32779.5</v>
      </c>
      <c r="K57" s="23">
        <v>22119.86</v>
      </c>
      <c r="L57" s="33">
        <f t="shared" si="12"/>
        <v>80333.16</v>
      </c>
      <c r="M57" s="23">
        <v>20356.15</v>
      </c>
      <c r="N57" s="23">
        <v>22871.24</v>
      </c>
      <c r="O57" s="23">
        <v>23495.51</v>
      </c>
      <c r="P57" s="33">
        <f t="shared" si="13"/>
        <v>66722.9</v>
      </c>
      <c r="Q57" s="23">
        <v>26805.59</v>
      </c>
      <c r="R57" s="23">
        <v>24501.33</v>
      </c>
      <c r="S57" s="23">
        <v>23351.76</v>
      </c>
      <c r="T57" s="33">
        <f t="shared" si="14"/>
        <v>74658.68</v>
      </c>
    </row>
    <row r="58" spans="1:20" ht="24.75" thickBot="1">
      <c r="A58" s="28" t="s">
        <v>36</v>
      </c>
      <c r="B58" s="29">
        <v>50</v>
      </c>
      <c r="C58" s="47">
        <v>13956.5</v>
      </c>
      <c r="D58" s="22">
        <f>H58+L58+P58+T58</f>
        <v>13956.5</v>
      </c>
      <c r="E58" s="30"/>
      <c r="F58" s="30"/>
      <c r="G58" s="30"/>
      <c r="H58" s="33">
        <f t="shared" si="11"/>
        <v>0</v>
      </c>
      <c r="I58" s="30"/>
      <c r="J58" s="30"/>
      <c r="K58" s="30"/>
      <c r="L58" s="33">
        <f t="shared" si="12"/>
        <v>0</v>
      </c>
      <c r="M58" s="30"/>
      <c r="N58" s="30"/>
      <c r="O58" s="30"/>
      <c r="P58" s="33">
        <f t="shared" si="13"/>
        <v>0</v>
      </c>
      <c r="Q58" s="30"/>
      <c r="R58" s="30"/>
      <c r="S58" s="30">
        <v>13956.5</v>
      </c>
      <c r="T58" s="33">
        <f t="shared" si="14"/>
        <v>13956.5</v>
      </c>
    </row>
    <row r="59" spans="1:20" ht="24.75" thickBot="1">
      <c r="A59" s="28" t="s">
        <v>38</v>
      </c>
      <c r="B59" s="29">
        <v>60</v>
      </c>
      <c r="C59" s="47"/>
      <c r="D59" s="22">
        <f>H59+L59+P59+T59</f>
        <v>-745.55</v>
      </c>
      <c r="E59" s="30">
        <v>-745.55</v>
      </c>
      <c r="F59" s="30"/>
      <c r="G59" s="30"/>
      <c r="H59" s="33">
        <f t="shared" si="11"/>
        <v>-745.55</v>
      </c>
      <c r="I59" s="30"/>
      <c r="J59" s="30"/>
      <c r="K59" s="30"/>
      <c r="L59" s="33"/>
      <c r="M59" s="30"/>
      <c r="N59" s="30"/>
      <c r="O59" s="30"/>
      <c r="P59" s="33"/>
      <c r="Q59" s="30"/>
      <c r="R59" s="30"/>
      <c r="S59" s="30"/>
      <c r="T59" s="33"/>
    </row>
    <row r="60" spans="1:20" ht="24.75" thickBot="1">
      <c r="A60" s="28" t="s">
        <v>37</v>
      </c>
      <c r="B60" s="29">
        <v>70</v>
      </c>
      <c r="C60" s="22">
        <f>C55+C58</f>
        <v>656079.5364</v>
      </c>
      <c r="D60" s="22">
        <f>D55+D56+D57+D58+D59</f>
        <v>656079.49</v>
      </c>
      <c r="E60" s="22">
        <f>E55+E56+E57+E58+E59</f>
        <v>45109.25</v>
      </c>
      <c r="F60" s="22">
        <f>F55+F56+F57+F58+F59</f>
        <v>47726.4</v>
      </c>
      <c r="G60" s="22">
        <f>G55+G56+G57+G58+G59</f>
        <v>76547.5</v>
      </c>
      <c r="H60" s="33">
        <f t="shared" si="11"/>
        <v>169383.15</v>
      </c>
      <c r="I60" s="23">
        <f>I55+I56+I57+I58+I59</f>
        <v>56237.8</v>
      </c>
      <c r="J60" s="23">
        <f>J55+J56+J57+J58+J59</f>
        <v>56075.5</v>
      </c>
      <c r="K60" s="23">
        <f>K55+K56+K57+K58+K59</f>
        <v>51325.86</v>
      </c>
      <c r="L60" s="33">
        <f t="shared" si="12"/>
        <v>163639.16</v>
      </c>
      <c r="M60" s="23">
        <f>M55+M56+M57+M58</f>
        <v>51917.15</v>
      </c>
      <c r="N60" s="23">
        <f>N55+N56+N57+N58</f>
        <v>45778.240000000005</v>
      </c>
      <c r="O60" s="23">
        <f>O55+O56+O57+O58</f>
        <v>56405.509999999995</v>
      </c>
      <c r="P60" s="33">
        <f t="shared" si="13"/>
        <v>154100.90000000002</v>
      </c>
      <c r="Q60" s="23">
        <f>Q55+Q56+Q57+Q58</f>
        <v>58423.59</v>
      </c>
      <c r="R60" s="23">
        <f>R55+R56+R57+R58</f>
        <v>46010.33</v>
      </c>
      <c r="S60" s="23">
        <f>S55+S56+S57+S58</f>
        <v>64522.36</v>
      </c>
      <c r="T60" s="33">
        <f>T55+T56+T57+T58</f>
        <v>168956.28</v>
      </c>
    </row>
    <row r="61" spans="1:20" ht="13.5" thickBot="1">
      <c r="A61" s="1" t="s">
        <v>29</v>
      </c>
      <c r="B61" s="29">
        <v>80</v>
      </c>
      <c r="C61" s="48">
        <v>707881.773</v>
      </c>
      <c r="D61" s="22">
        <f>H61+L61+P61+T61</f>
        <v>0</v>
      </c>
      <c r="E61" s="23">
        <v>0</v>
      </c>
      <c r="F61" s="23"/>
      <c r="G61" s="23"/>
      <c r="H61" s="33">
        <f t="shared" si="11"/>
        <v>0</v>
      </c>
      <c r="I61" s="23"/>
      <c r="J61" s="23"/>
      <c r="K61" s="23"/>
      <c r="L61" s="33">
        <f t="shared" si="12"/>
        <v>0</v>
      </c>
      <c r="M61" s="23"/>
      <c r="N61" s="23"/>
      <c r="O61" s="23"/>
      <c r="P61" s="33">
        <f t="shared" si="13"/>
        <v>0</v>
      </c>
      <c r="Q61" s="23"/>
      <c r="R61" s="23"/>
      <c r="S61" s="23"/>
      <c r="T61" s="33">
        <f t="shared" si="14"/>
        <v>0</v>
      </c>
    </row>
    <row r="62" spans="1:20" ht="24.75" thickBot="1">
      <c r="A62" s="28" t="s">
        <v>39</v>
      </c>
      <c r="B62" s="29">
        <v>90</v>
      </c>
      <c r="C62" s="22"/>
      <c r="D62" s="47">
        <f>H62+L62+P62+T62</f>
        <v>397020.26</v>
      </c>
      <c r="E62" s="23">
        <v>24564.26</v>
      </c>
      <c r="F62" s="23">
        <v>28443.3</v>
      </c>
      <c r="G62" s="23">
        <v>31567.8</v>
      </c>
      <c r="H62" s="33">
        <f t="shared" si="11"/>
        <v>84575.36</v>
      </c>
      <c r="I62" s="23">
        <v>32046.9</v>
      </c>
      <c r="J62" s="23">
        <v>30554.8</v>
      </c>
      <c r="K62" s="23">
        <v>36255.7</v>
      </c>
      <c r="L62" s="33">
        <f t="shared" si="12"/>
        <v>98857.4</v>
      </c>
      <c r="M62" s="23">
        <v>29882.5</v>
      </c>
      <c r="N62" s="23">
        <v>49912.4</v>
      </c>
      <c r="O62" s="23">
        <v>35534.3</v>
      </c>
      <c r="P62" s="33">
        <f t="shared" si="13"/>
        <v>115329.2</v>
      </c>
      <c r="Q62" s="23">
        <v>30251.8</v>
      </c>
      <c r="R62" s="23">
        <v>31930.7</v>
      </c>
      <c r="S62" s="23">
        <v>36075.8</v>
      </c>
      <c r="T62" s="33">
        <f t="shared" si="14"/>
        <v>98258.3</v>
      </c>
    </row>
    <row r="63" spans="1:20" ht="36.75" thickBot="1">
      <c r="A63" s="28" t="s">
        <v>40</v>
      </c>
      <c r="B63" s="29">
        <v>100</v>
      </c>
      <c r="C63" s="47"/>
      <c r="D63" s="22">
        <f>H63+L63+P63+T63</f>
        <v>310861.54</v>
      </c>
      <c r="E63" s="23">
        <v>21542</v>
      </c>
      <c r="F63" s="23">
        <v>22957.8</v>
      </c>
      <c r="G63" s="23">
        <v>23773.6</v>
      </c>
      <c r="H63" s="33">
        <f t="shared" si="11"/>
        <v>68273.4</v>
      </c>
      <c r="I63" s="23">
        <v>25369.86</v>
      </c>
      <c r="J63" s="23">
        <v>43880.54</v>
      </c>
      <c r="K63" s="23">
        <v>27229.66</v>
      </c>
      <c r="L63" s="33">
        <f t="shared" si="12"/>
        <v>96480.06</v>
      </c>
      <c r="M63" s="23">
        <v>21123.25</v>
      </c>
      <c r="N63" s="23">
        <v>22533.44</v>
      </c>
      <c r="O63" s="23">
        <v>23544.31</v>
      </c>
      <c r="P63" s="33">
        <f t="shared" si="13"/>
        <v>67201</v>
      </c>
      <c r="Q63" s="23">
        <v>26805.59</v>
      </c>
      <c r="R63" s="23">
        <v>24823.43</v>
      </c>
      <c r="S63" s="23">
        <v>27278.06</v>
      </c>
      <c r="T63" s="33">
        <f t="shared" si="14"/>
        <v>78907.08</v>
      </c>
    </row>
    <row r="64" spans="1:20" ht="24.75" thickBot="1">
      <c r="A64" s="28" t="s">
        <v>41</v>
      </c>
      <c r="B64" s="29">
        <v>110</v>
      </c>
      <c r="C64" s="34"/>
      <c r="D64" s="22">
        <f>H64+L64+P64+T64</f>
        <v>0</v>
      </c>
      <c r="E64" s="23">
        <v>0</v>
      </c>
      <c r="F64" s="23"/>
      <c r="G64" s="23"/>
      <c r="H64" s="33">
        <f t="shared" si="11"/>
        <v>0</v>
      </c>
      <c r="I64" s="23"/>
      <c r="J64" s="23"/>
      <c r="K64" s="23"/>
      <c r="L64" s="33">
        <f t="shared" si="12"/>
        <v>0</v>
      </c>
      <c r="M64" s="23"/>
      <c r="N64" s="23"/>
      <c r="O64" s="23"/>
      <c r="P64" s="33">
        <f t="shared" si="13"/>
        <v>0</v>
      </c>
      <c r="Q64" s="23"/>
      <c r="R64" s="23"/>
      <c r="S64" s="23"/>
      <c r="T64" s="33">
        <f t="shared" si="14"/>
        <v>0</v>
      </c>
    </row>
    <row r="65" spans="1:20" ht="24.75" thickBot="1">
      <c r="A65" s="28" t="s">
        <v>52</v>
      </c>
      <c r="B65" s="29">
        <v>120</v>
      </c>
      <c r="C65" s="22">
        <f>C61+C64</f>
        <v>707881.773</v>
      </c>
      <c r="D65" s="22">
        <f>D61+D62+D63+D64</f>
        <v>707881.8</v>
      </c>
      <c r="E65" s="23">
        <f>E62+E63+E64</f>
        <v>46106.259999999995</v>
      </c>
      <c r="F65" s="23">
        <f>F62+F63+F64</f>
        <v>51401.1</v>
      </c>
      <c r="G65" s="23">
        <f>G62+G63+G64</f>
        <v>55341.399999999994</v>
      </c>
      <c r="H65" s="33">
        <f>H61+H62+H63+H64</f>
        <v>152848.76</v>
      </c>
      <c r="I65" s="23">
        <f>I62+I63+I64</f>
        <v>57416.76</v>
      </c>
      <c r="J65" s="23">
        <f>J62+J63+J64</f>
        <v>74435.34</v>
      </c>
      <c r="K65" s="23">
        <f>K62+K63+K64</f>
        <v>63485.36</v>
      </c>
      <c r="L65" s="33">
        <f>L61+L62+L63+L64</f>
        <v>195337.46</v>
      </c>
      <c r="M65" s="23">
        <f>M62+M63+M64</f>
        <v>51005.75</v>
      </c>
      <c r="N65" s="23">
        <f>N62+N63+N64</f>
        <v>72445.84</v>
      </c>
      <c r="O65" s="23">
        <f>O62+O63+O64</f>
        <v>59078.61</v>
      </c>
      <c r="P65" s="33">
        <f>P61+P62+P63+P64</f>
        <v>182530.2</v>
      </c>
      <c r="Q65" s="23">
        <f>Q62+Q63+Q64</f>
        <v>57057.39</v>
      </c>
      <c r="R65" s="23">
        <f>R62+R63+R64</f>
        <v>56754.130000000005</v>
      </c>
      <c r="S65" s="23">
        <f>S62+S63+S64</f>
        <v>63353.86</v>
      </c>
      <c r="T65" s="33">
        <f>T61+T62+T63+T64</f>
        <v>177165.38</v>
      </c>
    </row>
    <row r="66" spans="1:20" ht="24.75" thickBot="1">
      <c r="A66" s="28" t="s">
        <v>43</v>
      </c>
      <c r="B66" s="29">
        <v>130</v>
      </c>
      <c r="C66" s="22">
        <f aca="true" t="shared" si="15" ref="C66:T66">C60-C65</f>
        <v>-51802.23660000006</v>
      </c>
      <c r="D66" s="22">
        <f t="shared" si="15"/>
        <v>-51802.310000000056</v>
      </c>
      <c r="E66" s="23">
        <f t="shared" si="15"/>
        <v>-997.0099999999948</v>
      </c>
      <c r="F66" s="23">
        <f t="shared" si="15"/>
        <v>-3674.699999999997</v>
      </c>
      <c r="G66" s="23">
        <f t="shared" si="15"/>
        <v>21206.100000000006</v>
      </c>
      <c r="H66" s="33">
        <f t="shared" si="15"/>
        <v>16534.389999999985</v>
      </c>
      <c r="I66" s="23">
        <f t="shared" si="15"/>
        <v>-1178.9599999999991</v>
      </c>
      <c r="J66" s="23">
        <f t="shared" si="15"/>
        <v>-18359.839999999997</v>
      </c>
      <c r="K66" s="23">
        <f t="shared" si="15"/>
        <v>-12159.5</v>
      </c>
      <c r="L66" s="33">
        <f t="shared" si="15"/>
        <v>-31698.29999999999</v>
      </c>
      <c r="M66" s="23">
        <f t="shared" si="15"/>
        <v>911.4000000000015</v>
      </c>
      <c r="N66" s="23">
        <f t="shared" si="15"/>
        <v>-26667.59999999999</v>
      </c>
      <c r="O66" s="23">
        <f t="shared" si="15"/>
        <v>-2673.100000000006</v>
      </c>
      <c r="P66" s="33">
        <f t="shared" si="15"/>
        <v>-28429.29999999999</v>
      </c>
      <c r="Q66" s="23">
        <f t="shared" si="15"/>
        <v>1366.199999999997</v>
      </c>
      <c r="R66" s="23">
        <f t="shared" si="15"/>
        <v>-10743.800000000003</v>
      </c>
      <c r="S66" s="23">
        <f t="shared" si="15"/>
        <v>1168.5</v>
      </c>
      <c r="T66" s="33">
        <f t="shared" si="15"/>
        <v>-8209.100000000006</v>
      </c>
    </row>
    <row r="67" spans="1:20" ht="24.75" thickBot="1">
      <c r="A67" s="28" t="s">
        <v>44</v>
      </c>
      <c r="B67" s="29">
        <v>140</v>
      </c>
      <c r="C67" s="22">
        <v>16058.24</v>
      </c>
      <c r="D67" s="22">
        <f aca="true" t="shared" si="16" ref="D67:T67">D54+D66</f>
        <v>16058.239999999947</v>
      </c>
      <c r="E67" s="23">
        <f t="shared" si="16"/>
        <v>66117.99</v>
      </c>
      <c r="F67" s="23">
        <f t="shared" si="16"/>
        <v>62443.29000000001</v>
      </c>
      <c r="G67" s="23">
        <f t="shared" si="16"/>
        <v>83649.39000000001</v>
      </c>
      <c r="H67" s="33">
        <f t="shared" si="16"/>
        <v>84394.93999999999</v>
      </c>
      <c r="I67" s="23">
        <f t="shared" si="16"/>
        <v>82470.43000000002</v>
      </c>
      <c r="J67" s="23">
        <f t="shared" si="16"/>
        <v>64110.590000000026</v>
      </c>
      <c r="K67" s="23">
        <f t="shared" si="16"/>
        <v>51951.090000000026</v>
      </c>
      <c r="L67" s="33">
        <f t="shared" si="16"/>
        <v>51951.090000000026</v>
      </c>
      <c r="M67" s="23">
        <f t="shared" si="16"/>
        <v>52862.49000000003</v>
      </c>
      <c r="N67" s="23">
        <f t="shared" si="16"/>
        <v>26194.890000000036</v>
      </c>
      <c r="O67" s="23">
        <f t="shared" si="16"/>
        <v>23521.79000000003</v>
      </c>
      <c r="P67" s="33">
        <f t="shared" si="16"/>
        <v>23521.790000000037</v>
      </c>
      <c r="Q67" s="23">
        <f t="shared" si="16"/>
        <v>24887.990000000027</v>
      </c>
      <c r="R67" s="23">
        <f t="shared" si="16"/>
        <v>14144.190000000024</v>
      </c>
      <c r="S67" s="23">
        <f t="shared" si="16"/>
        <v>15312.690000000024</v>
      </c>
      <c r="T67" s="33">
        <f t="shared" si="16"/>
        <v>15312.690000000024</v>
      </c>
    </row>
    <row r="68" spans="1:20" ht="48.75" thickBot="1">
      <c r="A68" s="28" t="s">
        <v>45</v>
      </c>
      <c r="B68" s="29">
        <v>150</v>
      </c>
      <c r="C68" s="34"/>
      <c r="D68" s="22">
        <f>D54-D67</f>
        <v>51802.310000000056</v>
      </c>
      <c r="E68" s="23">
        <f>E67-D54</f>
        <v>-1742.5599999999977</v>
      </c>
      <c r="F68" s="23">
        <f>F67-D54</f>
        <v>-5417.259999999995</v>
      </c>
      <c r="G68" s="23">
        <f>G67-D54</f>
        <v>15788.840000000011</v>
      </c>
      <c r="H68" s="33">
        <f>H67-D54</f>
        <v>16534.389999999985</v>
      </c>
      <c r="I68" s="23">
        <f>I67-D54</f>
        <v>14609.88000000002</v>
      </c>
      <c r="J68" s="23">
        <f>J67-D54</f>
        <v>-3749.9599999999773</v>
      </c>
      <c r="K68" s="23">
        <f>K67-D54</f>
        <v>-15909.459999999977</v>
      </c>
      <c r="L68" s="33">
        <f>L67-D54</f>
        <v>-15909.459999999977</v>
      </c>
      <c r="M68" s="23">
        <f>M67-D54</f>
        <v>-14998.059999999976</v>
      </c>
      <c r="N68" s="23">
        <f>N67-D54</f>
        <v>-41665.65999999997</v>
      </c>
      <c r="O68" s="23">
        <f>O67-D54</f>
        <v>-44338.75999999997</v>
      </c>
      <c r="P68" s="33">
        <f>P67-D54</f>
        <v>-44338.759999999966</v>
      </c>
      <c r="Q68" s="23">
        <f>Q67-D54</f>
        <v>-42972.559999999976</v>
      </c>
      <c r="R68" s="23">
        <f>R67-D54</f>
        <v>-53716.35999999998</v>
      </c>
      <c r="S68" s="23">
        <f>S67-D54</f>
        <v>-52547.85999999998</v>
      </c>
      <c r="T68" s="33">
        <f>T67-S54</f>
        <v>1168.5</v>
      </c>
    </row>
    <row r="69" ht="17.25" customHeight="1"/>
    <row r="70" ht="15.75" customHeight="1"/>
    <row r="71" ht="20.25" customHeight="1"/>
    <row r="72" ht="24.75" customHeight="1">
      <c r="C72" s="35" t="s">
        <v>46</v>
      </c>
    </row>
    <row r="73" ht="21" customHeight="1"/>
  </sheetData>
  <sheetProtection/>
  <mergeCells count="27">
    <mergeCell ref="H8:H9"/>
    <mergeCell ref="I8:K8"/>
    <mergeCell ref="L8:L9"/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  <mergeCell ref="A51:A52"/>
    <mergeCell ref="B51:B52"/>
    <mergeCell ref="C51:C52"/>
    <mergeCell ref="D51:D52"/>
    <mergeCell ref="E51:G51"/>
    <mergeCell ref="H51:H52"/>
    <mergeCell ref="I51:K51"/>
    <mergeCell ref="A46:T46"/>
    <mergeCell ref="C47:Q47"/>
    <mergeCell ref="L51:L52"/>
    <mergeCell ref="M51:O51"/>
    <mergeCell ref="P51:P52"/>
    <mergeCell ref="Q51:S51"/>
    <mergeCell ref="T51:T52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65" r:id="rId1"/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User</cp:lastModifiedBy>
  <cp:lastPrinted>2017-06-20T12:24:12Z</cp:lastPrinted>
  <dcterms:created xsi:type="dcterms:W3CDTF">2007-12-12T12:07:30Z</dcterms:created>
  <dcterms:modified xsi:type="dcterms:W3CDTF">2017-06-20T12:24:29Z</dcterms:modified>
  <cp:category/>
  <cp:version/>
  <cp:contentType/>
  <cp:contentStatus/>
</cp:coreProperties>
</file>