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40" windowHeight="8835" activeTab="0"/>
  </bookViews>
  <sheets>
    <sheet name="1" sheetId="1" r:id="rId1"/>
  </sheets>
  <definedNames>
    <definedName name="_xlnm.Print_Titles" localSheetId="0">'1'!$10:$10</definedName>
    <definedName name="_xlnm.Print_Area" localSheetId="0">'1'!$A$1:$T$73</definedName>
  </definedNames>
  <calcPr fullCalcOnLoad="1"/>
</workbook>
</file>

<file path=xl/sharedStrings.xml><?xml version="1.0" encoding="utf-8"?>
<sst xmlns="http://schemas.openxmlformats.org/spreadsheetml/2006/main" count="97" uniqueCount="53">
  <si>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</si>
  <si>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</si>
  <si>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</si>
  <si>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</si>
  <si>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</si>
  <si>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</si>
  <si>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</si>
  <si>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</si>
  <si>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</si>
  <si>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</si>
  <si>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</si>
  <si>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</si>
  <si>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</si>
  <si>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</si>
  <si>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</si>
  <si>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</si>
  <si>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</si>
  <si>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</si>
  <si>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</si>
  <si>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</si>
  <si>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</si>
  <si>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</si>
  <si>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</si>
  <si>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</si>
  <si>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</si>
  <si>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</si>
  <si>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</si>
  <si>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</si>
  <si>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</si>
  <si>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Расходы</t>
  </si>
  <si>
    <t>Кассовый план на год</t>
  </si>
  <si>
    <t>Реше-ние о бюджете на год</t>
  </si>
  <si>
    <t>Налоговые и неналоговые доходы</t>
  </si>
  <si>
    <t>Прочие поступления (дотация из областного бюджета, иные межбюджетные трансферты на сбалансированность)</t>
  </si>
  <si>
    <t>Поступление средств из областного бюджета и бюджетов поселений (безвозмездные поступления)</t>
  </si>
  <si>
    <t>Поступления по источникам фин-я дефицита бюджета</t>
  </si>
  <si>
    <t>Всего кассовых поступлений в бюджет  (стр.020+030+040+050)</t>
  </si>
  <si>
    <t>Возврат субсидий и субвенций прошлых лет</t>
  </si>
  <si>
    <t>Расходы бюджета муниципального района  и дотации</t>
  </si>
  <si>
    <t>Расходы за счет средств из областного бюджета и бюджетов поселений (безвозмездных поступлений)</t>
  </si>
  <si>
    <t>Выплаты по источникам фин-я дефицита бюджета</t>
  </si>
  <si>
    <t>Всего кассовых выплат из бюджета (стр.070+080+090+100+110)</t>
  </si>
  <si>
    <t>Сальдо поступлений (+) / выплат  (-) средств (стр.060-120)</t>
  </si>
  <si>
    <t>Остаток средств на конец периода (стр.010+130)</t>
  </si>
  <si>
    <t>Отклонение остатка средств на конец периода от остатка средств на начало текущего финансового года (+) / (-) (стр.140-010)</t>
  </si>
  <si>
    <t xml:space="preserve">Начальник финансового управления администрации Киржачского района                                     О.В.Калёнова </t>
  </si>
  <si>
    <t>Кассовый план исполнения бюджета муниципального образования Киржачский район на 2018 год</t>
  </si>
  <si>
    <t>20*</t>
  </si>
  <si>
    <t>Решение о бюджете на год</t>
  </si>
  <si>
    <t>(по состоянию на 1 июня  2018г.районный бюджет)</t>
  </si>
  <si>
    <t>Кассовый план исполнения бюджета муниципального образования Киржачский район на 2019 год</t>
  </si>
  <si>
    <t>(по состоянию на 1 августа 2019г.)</t>
  </si>
  <si>
    <t>Налоговые и неналоговые доходы на 01.08.2019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</si>
</sst>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#,##0.00000"/>
  </numFmts>
  <fonts count="60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"/>
      <family val="2"/>
    </font>
    <font>
      <b/>
      <sz val="10"/>
      <color indexed="10"/>
      <name val="Arial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textRotation="90"/>
    </xf>
    <xf numFmtId="0" fontId="1" fillId="0" borderId="14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0" fontId="7" fillId="0" borderId="0" xfId="0" applyFont="1" applyAlignment="1">
      <alignment/>
    </xf>
    <xf numFmtId="4" fontId="1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4" fontId="4" fillId="35" borderId="14" xfId="0" applyNumberFormat="1" applyFont="1" applyFill="1" applyBorder="1" applyAlignment="1">
      <alignment/>
    </xf>
    <xf numFmtId="0" fontId="8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8" fillId="0" borderId="14" xfId="0" applyFont="1" applyBorder="1" applyAlignment="1">
      <alignment horizontal="center" vertical="top" wrapText="1"/>
    </xf>
    <xf numFmtId="4" fontId="10" fillId="0" borderId="14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4" fontId="10" fillId="33" borderId="14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53" fillId="34" borderId="0" xfId="0" applyFont="1" applyFill="1" applyBorder="1" applyAlignment="1">
      <alignment/>
    </xf>
    <xf numFmtId="0" fontId="53" fillId="34" borderId="0" xfId="0" applyFont="1" applyFill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4" fontId="54" fillId="0" borderId="14" xfId="0" applyNumberFormat="1" applyFont="1" applyBorder="1" applyAlignment="1">
      <alignment/>
    </xf>
    <xf numFmtId="0" fontId="55" fillId="0" borderId="14" xfId="0" applyFont="1" applyBorder="1" applyAlignment="1">
      <alignment vertical="top" wrapText="1"/>
    </xf>
    <xf numFmtId="0" fontId="56" fillId="0" borderId="14" xfId="0" applyFont="1" applyBorder="1" applyAlignment="1">
      <alignment horizontal="center" vertical="top" wrapText="1"/>
    </xf>
    <xf numFmtId="0" fontId="57" fillId="0" borderId="14" xfId="0" applyFont="1" applyBorder="1" applyAlignment="1">
      <alignment/>
    </xf>
    <xf numFmtId="4" fontId="57" fillId="0" borderId="14" xfId="0" applyNumberFormat="1" applyFont="1" applyBorder="1" applyAlignment="1">
      <alignment/>
    </xf>
    <xf numFmtId="4" fontId="57" fillId="33" borderId="14" xfId="0" applyNumberFormat="1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4" fontId="54" fillId="33" borderId="14" xfId="0" applyNumberFormat="1" applyFont="1" applyFill="1" applyBorder="1" applyAlignment="1">
      <alignment/>
    </xf>
    <xf numFmtId="2" fontId="57" fillId="0" borderId="0" xfId="0" applyNumberFormat="1" applyFont="1" applyAlignment="1">
      <alignment/>
    </xf>
    <xf numFmtId="2" fontId="57" fillId="0" borderId="0" xfId="0" applyNumberFormat="1" applyFont="1" applyAlignment="1">
      <alignment horizontal="left"/>
    </xf>
    <xf numFmtId="2" fontId="58" fillId="0" borderId="0" xfId="0" applyNumberFormat="1" applyFont="1" applyAlignment="1">
      <alignment horizontal="left"/>
    </xf>
    <xf numFmtId="2" fontId="57" fillId="0" borderId="0" xfId="0" applyNumberFormat="1" applyFont="1" applyAlignment="1">
      <alignment horizontal="center"/>
    </xf>
    <xf numFmtId="2" fontId="57" fillId="0" borderId="10" xfId="0" applyNumberFormat="1" applyFont="1" applyBorder="1" applyAlignment="1">
      <alignment horizontal="center"/>
    </xf>
    <xf numFmtId="2" fontId="59" fillId="0" borderId="0" xfId="0" applyNumberFormat="1" applyFont="1" applyAlignment="1">
      <alignment/>
    </xf>
    <xf numFmtId="2" fontId="57" fillId="0" borderId="0" xfId="0" applyNumberFormat="1" applyFont="1" applyAlignment="1">
      <alignment horizontal="right"/>
    </xf>
    <xf numFmtId="2" fontId="57" fillId="0" borderId="11" xfId="0" applyNumberFormat="1" applyFont="1" applyBorder="1" applyAlignment="1">
      <alignment horizontal="center"/>
    </xf>
    <xf numFmtId="2" fontId="57" fillId="0" borderId="12" xfId="0" applyNumberFormat="1" applyFont="1" applyBorder="1" applyAlignment="1">
      <alignment horizontal="center"/>
    </xf>
    <xf numFmtId="2" fontId="57" fillId="0" borderId="13" xfId="0" applyNumberFormat="1" applyFont="1" applyBorder="1" applyAlignment="1">
      <alignment horizontal="center"/>
    </xf>
    <xf numFmtId="0" fontId="57" fillId="33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2" fontId="57" fillId="0" borderId="14" xfId="0" applyNumberFormat="1" applyFont="1" applyBorder="1" applyAlignment="1">
      <alignment horizontal="center" textRotation="90"/>
    </xf>
    <xf numFmtId="0" fontId="57" fillId="33" borderId="0" xfId="0" applyFont="1" applyFill="1" applyBorder="1" applyAlignment="1">
      <alignment wrapText="1"/>
    </xf>
    <xf numFmtId="0" fontId="57" fillId="0" borderId="14" xfId="0" applyFont="1" applyBorder="1" applyAlignment="1">
      <alignment horizontal="center"/>
    </xf>
    <xf numFmtId="1" fontId="57" fillId="0" borderId="14" xfId="0" applyNumberFormat="1" applyFont="1" applyBorder="1" applyAlignment="1">
      <alignment horizontal="center"/>
    </xf>
    <xf numFmtId="1" fontId="57" fillId="33" borderId="14" xfId="0" applyNumberFormat="1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2" fontId="54" fillId="0" borderId="14" xfId="0" applyNumberFormat="1" applyFont="1" applyBorder="1" applyAlignment="1">
      <alignment/>
    </xf>
    <xf numFmtId="0" fontId="55" fillId="35" borderId="14" xfId="0" applyFont="1" applyFill="1" applyBorder="1" applyAlignment="1">
      <alignment vertical="top" wrapText="1"/>
    </xf>
    <xf numFmtId="0" fontId="55" fillId="33" borderId="14" xfId="0" applyFont="1" applyFill="1" applyBorder="1" applyAlignment="1">
      <alignment vertical="top" wrapText="1"/>
    </xf>
    <xf numFmtId="0" fontId="56" fillId="33" borderId="14" xfId="0" applyFont="1" applyFill="1" applyBorder="1" applyAlignment="1">
      <alignment horizontal="center" vertical="top" wrapText="1"/>
    </xf>
    <xf numFmtId="2" fontId="57" fillId="33" borderId="14" xfId="0" applyNumberFormat="1" applyFont="1" applyFill="1" applyBorder="1" applyAlignment="1">
      <alignment/>
    </xf>
    <xf numFmtId="2" fontId="57" fillId="0" borderId="14" xfId="0" applyNumberFormat="1" applyFont="1" applyBorder="1" applyAlignment="1">
      <alignment/>
    </xf>
    <xf numFmtId="0" fontId="57" fillId="0" borderId="14" xfId="0" applyFont="1" applyBorder="1" applyAlignment="1">
      <alignment wrapText="1"/>
    </xf>
    <xf numFmtId="2" fontId="57" fillId="0" borderId="15" xfId="0" applyNumberFormat="1" applyFont="1" applyBorder="1" applyAlignment="1">
      <alignment/>
    </xf>
    <xf numFmtId="0" fontId="57" fillId="0" borderId="16" xfId="0" applyFont="1" applyBorder="1" applyAlignment="1">
      <alignment/>
    </xf>
    <xf numFmtId="4" fontId="4" fillId="36" borderId="14" xfId="0" applyNumberFormat="1" applyFont="1" applyFill="1" applyBorder="1" applyAlignment="1">
      <alignment horizontal="center"/>
    </xf>
    <xf numFmtId="4" fontId="4" fillId="36" borderId="14" xfId="0" applyNumberFormat="1" applyFont="1" applyFill="1" applyBorder="1" applyAlignment="1">
      <alignment/>
    </xf>
    <xf numFmtId="4" fontId="1" fillId="36" borderId="14" xfId="0" applyNumberFormat="1" applyFont="1" applyFill="1" applyBorder="1" applyAlignment="1">
      <alignment/>
    </xf>
    <xf numFmtId="0" fontId="9" fillId="36" borderId="14" xfId="0" applyFont="1" applyFill="1" applyBorder="1" applyAlignment="1">
      <alignment horizontal="center" vertical="top" wrapText="1"/>
    </xf>
    <xf numFmtId="0" fontId="8" fillId="36" borderId="14" xfId="0" applyFont="1" applyFill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2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57" fillId="33" borderId="14" xfId="0" applyNumberFormat="1" applyFont="1" applyFill="1" applyBorder="1" applyAlignment="1">
      <alignment horizontal="center" vertical="center" wrapText="1"/>
    </xf>
    <xf numFmtId="2" fontId="57" fillId="0" borderId="14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7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textRotation="90" wrapText="1"/>
    </xf>
    <xf numFmtId="2" fontId="57" fillId="0" borderId="14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 vertical="top" wrapText="1"/>
    </xf>
    <xf numFmtId="0" fontId="9" fillId="36" borderId="0" xfId="0" applyFont="1" applyFill="1" applyBorder="1" applyAlignment="1">
      <alignment horizontal="center" vertical="top" wrapText="1"/>
    </xf>
    <xf numFmtId="4" fontId="4" fillId="36" borderId="0" xfId="0" applyNumberFormat="1" applyFont="1" applyFill="1" applyBorder="1" applyAlignment="1">
      <alignment/>
    </xf>
    <xf numFmtId="4" fontId="1" fillId="36" borderId="0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4" fontId="4" fillId="36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0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98"/>
  <sheetViews>
    <sheetView tabSelected="1" view="pageBreakPreview" zoomScaleNormal="80" zoomScaleSheetLayoutView="100" zoomScalePageLayoutView="0" workbookViewId="0" topLeftCell="A46">
      <selection activeCell="L82" sqref="L82"/>
    </sheetView>
  </sheetViews>
  <sheetFormatPr defaultColWidth="9.00390625" defaultRowHeight="12.75"/>
  <cols>
    <col min="1" max="1" width="27.125" style="1" customWidth="1"/>
    <col min="2" max="2" width="4.25390625" style="1" customWidth="1"/>
    <col min="3" max="3" width="13.125" style="1" customWidth="1"/>
    <col min="4" max="4" width="12.25390625" style="3" customWidth="1"/>
    <col min="5" max="5" width="11.625" style="3" customWidth="1"/>
    <col min="6" max="6" width="11.75390625" style="3" customWidth="1"/>
    <col min="7" max="7" width="11.00390625" style="3" customWidth="1"/>
    <col min="8" max="8" width="11.75390625" style="3" customWidth="1"/>
    <col min="9" max="9" width="11.25390625" style="3" customWidth="1"/>
    <col min="10" max="11" width="10.75390625" style="3" customWidth="1"/>
    <col min="12" max="12" width="12.75390625" style="3" customWidth="1"/>
    <col min="13" max="13" width="11.00390625" style="3" customWidth="1"/>
    <col min="14" max="14" width="11.875" style="3" customWidth="1"/>
    <col min="15" max="15" width="12.00390625" style="3" customWidth="1"/>
    <col min="16" max="16" width="10.625" style="3" customWidth="1"/>
    <col min="17" max="17" width="11.625" style="3" customWidth="1"/>
    <col min="18" max="18" width="12.75390625" style="3" customWidth="1"/>
    <col min="19" max="19" width="10.625" style="3" customWidth="1"/>
    <col min="20" max="20" width="11.25390625" style="3" customWidth="1"/>
    <col min="21" max="22" width="9.125" style="2" customWidth="1"/>
    <col min="23" max="16384" width="9.125" style="1" customWidth="1"/>
  </cols>
  <sheetData>
    <row r="1" spans="4:22" s="44" customFormat="1" ht="12.75" hidden="1"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46"/>
      <c r="Q1" s="46"/>
      <c r="R1" s="46"/>
      <c r="S1" s="46"/>
      <c r="T1" s="46"/>
      <c r="U1" s="43"/>
      <c r="V1" s="43"/>
    </row>
    <row r="2" spans="1:22" s="44" customFormat="1" ht="21" customHeight="1" hidden="1">
      <c r="A2" s="89" t="s">
        <v>46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43"/>
      <c r="V2" s="43"/>
    </row>
    <row r="3" spans="4:22" s="44" customFormat="1" ht="18.75" hidden="1" thickBot="1">
      <c r="D3" s="48" t="s">
        <v>49</v>
      </c>
      <c r="E3" s="49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50" t="s">
        <v>20</v>
      </c>
      <c r="U3" s="43"/>
      <c r="V3" s="43"/>
    </row>
    <row r="4" spans="4:22" s="44" customFormat="1" ht="20.25" hidden="1">
      <c r="D4" s="46"/>
      <c r="E4" s="46"/>
      <c r="F4" s="51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52" t="s">
        <v>17</v>
      </c>
      <c r="T4" s="53"/>
      <c r="U4" s="43"/>
      <c r="V4" s="43"/>
    </row>
    <row r="5" spans="1:22" s="44" customFormat="1" ht="12.75" hidden="1">
      <c r="A5" s="44" t="s">
        <v>21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52" t="s">
        <v>18</v>
      </c>
      <c r="T5" s="54"/>
      <c r="U5" s="43"/>
      <c r="V5" s="43"/>
    </row>
    <row r="6" spans="1:22" s="44" customFormat="1" ht="13.5" hidden="1" thickBot="1">
      <c r="A6" s="44" t="s">
        <v>22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52" t="s">
        <v>19</v>
      </c>
      <c r="T6" s="55"/>
      <c r="U6" s="43"/>
      <c r="V6" s="43"/>
    </row>
    <row r="7" spans="4:22" s="44" customFormat="1" ht="13.5" hidden="1" thickBot="1"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3"/>
      <c r="V7" s="43"/>
    </row>
    <row r="8" spans="1:22" s="58" customFormat="1" ht="12.75" customHeight="1" hidden="1" thickBot="1">
      <c r="A8" s="90" t="s">
        <v>0</v>
      </c>
      <c r="B8" s="91" t="s">
        <v>1</v>
      </c>
      <c r="C8" s="90" t="s">
        <v>31</v>
      </c>
      <c r="D8" s="92" t="s">
        <v>30</v>
      </c>
      <c r="E8" s="88" t="s">
        <v>2</v>
      </c>
      <c r="F8" s="88"/>
      <c r="G8" s="88"/>
      <c r="H8" s="87" t="s">
        <v>6</v>
      </c>
      <c r="I8" s="88" t="s">
        <v>23</v>
      </c>
      <c r="J8" s="88"/>
      <c r="K8" s="88"/>
      <c r="L8" s="87" t="s">
        <v>26</v>
      </c>
      <c r="M8" s="88" t="s">
        <v>24</v>
      </c>
      <c r="N8" s="88"/>
      <c r="O8" s="88"/>
      <c r="P8" s="87" t="s">
        <v>27</v>
      </c>
      <c r="Q8" s="88" t="s">
        <v>25</v>
      </c>
      <c r="R8" s="88"/>
      <c r="S8" s="88"/>
      <c r="T8" s="87" t="s">
        <v>28</v>
      </c>
      <c r="U8" s="56"/>
      <c r="V8" s="57"/>
    </row>
    <row r="9" spans="1:22" s="44" customFormat="1" ht="46.5" hidden="1" thickBot="1">
      <c r="A9" s="90"/>
      <c r="B9" s="91"/>
      <c r="C9" s="90"/>
      <c r="D9" s="92"/>
      <c r="E9" s="59" t="s">
        <v>3</v>
      </c>
      <c r="F9" s="59" t="s">
        <v>4</v>
      </c>
      <c r="G9" s="59" t="s">
        <v>5</v>
      </c>
      <c r="H9" s="87"/>
      <c r="I9" s="59" t="s">
        <v>7</v>
      </c>
      <c r="J9" s="59" t="s">
        <v>8</v>
      </c>
      <c r="K9" s="59" t="s">
        <v>9</v>
      </c>
      <c r="L9" s="87"/>
      <c r="M9" s="59" t="s">
        <v>10</v>
      </c>
      <c r="N9" s="59" t="s">
        <v>11</v>
      </c>
      <c r="O9" s="59" t="s">
        <v>12</v>
      </c>
      <c r="P9" s="87"/>
      <c r="Q9" s="59" t="s">
        <v>13</v>
      </c>
      <c r="R9" s="59" t="s">
        <v>14</v>
      </c>
      <c r="S9" s="59" t="s">
        <v>15</v>
      </c>
      <c r="T9" s="87"/>
      <c r="U9" s="60"/>
      <c r="V9" s="43"/>
    </row>
    <row r="10" spans="1:22" s="66" customFormat="1" ht="13.5" hidden="1" thickBot="1">
      <c r="A10" s="61">
        <v>1</v>
      </c>
      <c r="B10" s="61">
        <f>A10+1</f>
        <v>2</v>
      </c>
      <c r="C10" s="61">
        <f aca="true" t="shared" si="0" ref="C10:T10">B10+1</f>
        <v>3</v>
      </c>
      <c r="D10" s="62">
        <f t="shared" si="0"/>
        <v>4</v>
      </c>
      <c r="E10" s="62">
        <v>5</v>
      </c>
      <c r="F10" s="62">
        <f t="shared" si="0"/>
        <v>6</v>
      </c>
      <c r="G10" s="62">
        <f t="shared" si="0"/>
        <v>7</v>
      </c>
      <c r="H10" s="63">
        <f t="shared" si="0"/>
        <v>8</v>
      </c>
      <c r="I10" s="62">
        <f t="shared" si="0"/>
        <v>9</v>
      </c>
      <c r="J10" s="62">
        <f t="shared" si="0"/>
        <v>10</v>
      </c>
      <c r="K10" s="62">
        <f t="shared" si="0"/>
        <v>11</v>
      </c>
      <c r="L10" s="63">
        <f t="shared" si="0"/>
        <v>12</v>
      </c>
      <c r="M10" s="62">
        <f t="shared" si="0"/>
        <v>13</v>
      </c>
      <c r="N10" s="62">
        <f t="shared" si="0"/>
        <v>14</v>
      </c>
      <c r="O10" s="62">
        <f t="shared" si="0"/>
        <v>15</v>
      </c>
      <c r="P10" s="63">
        <f t="shared" si="0"/>
        <v>16</v>
      </c>
      <c r="Q10" s="62">
        <f t="shared" si="0"/>
        <v>17</v>
      </c>
      <c r="R10" s="62">
        <f t="shared" si="0"/>
        <v>18</v>
      </c>
      <c r="S10" s="62">
        <f t="shared" si="0"/>
        <v>19</v>
      </c>
      <c r="T10" s="63">
        <f t="shared" si="0"/>
        <v>20</v>
      </c>
      <c r="U10" s="64"/>
      <c r="V10" s="65"/>
    </row>
    <row r="11" spans="1:22" s="44" customFormat="1" ht="13.5" hidden="1" thickBot="1">
      <c r="A11" s="37" t="s">
        <v>16</v>
      </c>
      <c r="B11" s="38">
        <v>10</v>
      </c>
      <c r="C11" s="39"/>
      <c r="D11" s="40">
        <v>67115</v>
      </c>
      <c r="E11" s="40">
        <v>67115</v>
      </c>
      <c r="F11" s="40">
        <f>E24</f>
        <v>63845.2</v>
      </c>
      <c r="G11" s="40">
        <f>F24</f>
        <v>63376.25</v>
      </c>
      <c r="H11" s="41">
        <f>D11</f>
        <v>67115</v>
      </c>
      <c r="I11" s="40">
        <f>G24</f>
        <v>67893.8</v>
      </c>
      <c r="J11" s="40">
        <f>I24</f>
        <v>74193.15</v>
      </c>
      <c r="K11" s="40">
        <f>J24</f>
        <v>71811.95</v>
      </c>
      <c r="L11" s="41">
        <f>I11</f>
        <v>67893.8</v>
      </c>
      <c r="M11" s="40">
        <f>K24</f>
        <v>74920.54999999999</v>
      </c>
      <c r="N11" s="40">
        <f>M24</f>
        <v>85316.04999999999</v>
      </c>
      <c r="O11" s="40">
        <f>N24</f>
        <v>77661.04999999999</v>
      </c>
      <c r="P11" s="41">
        <f>M11</f>
        <v>74920.54999999999</v>
      </c>
      <c r="Q11" s="40">
        <f>O24</f>
        <v>79708.34999999999</v>
      </c>
      <c r="R11" s="40">
        <f>Q24</f>
        <v>84286.15</v>
      </c>
      <c r="S11" s="40">
        <f>R24</f>
        <v>78866.54999999999</v>
      </c>
      <c r="T11" s="41">
        <f>Q11</f>
        <v>79708.34999999999</v>
      </c>
      <c r="U11" s="42"/>
      <c r="V11" s="43"/>
    </row>
    <row r="12" spans="1:22" s="44" customFormat="1" ht="13.5" hidden="1" thickBot="1">
      <c r="A12" s="37" t="s">
        <v>32</v>
      </c>
      <c r="B12" s="38">
        <v>20</v>
      </c>
      <c r="C12" s="39"/>
      <c r="D12" s="36">
        <f>H12+L12+P12+T12</f>
        <v>341159.19999999995</v>
      </c>
      <c r="E12" s="40">
        <v>20030.4</v>
      </c>
      <c r="F12" s="40">
        <v>23425.1</v>
      </c>
      <c r="G12" s="40">
        <v>28844.4</v>
      </c>
      <c r="H12" s="41">
        <f aca="true" t="shared" si="1" ref="H12:H21">E12+F12+G12</f>
        <v>72299.9</v>
      </c>
      <c r="I12" s="40">
        <v>33635</v>
      </c>
      <c r="J12" s="40">
        <v>23807.6</v>
      </c>
      <c r="K12" s="40">
        <v>30728.5</v>
      </c>
      <c r="L12" s="41">
        <f aca="true" t="shared" si="2" ref="L12:L21">I12+J12+K12</f>
        <v>88171.1</v>
      </c>
      <c r="M12" s="40">
        <v>33520.7</v>
      </c>
      <c r="N12" s="40">
        <v>24599</v>
      </c>
      <c r="O12" s="40">
        <v>27943.2</v>
      </c>
      <c r="P12" s="41">
        <f aca="true" t="shared" si="3" ref="P12:P21">M12+N12+O12</f>
        <v>86062.9</v>
      </c>
      <c r="Q12" s="40">
        <v>32420.6</v>
      </c>
      <c r="R12" s="40">
        <v>24772.1</v>
      </c>
      <c r="S12" s="40">
        <v>37432.6</v>
      </c>
      <c r="T12" s="41">
        <f aca="true" t="shared" si="4" ref="T12:T21">Q12+R12+S12</f>
        <v>94625.29999999999</v>
      </c>
      <c r="U12" s="42"/>
      <c r="V12" s="43"/>
    </row>
    <row r="13" spans="1:22" s="44" customFormat="1" ht="55.5" customHeight="1" hidden="1" thickBot="1">
      <c r="A13" s="37" t="s">
        <v>33</v>
      </c>
      <c r="B13" s="38">
        <v>30</v>
      </c>
      <c r="C13" s="39"/>
      <c r="D13" s="36">
        <f aca="true" t="shared" si="5" ref="D13:D23">H13+L13+P13+T13</f>
        <v>30887</v>
      </c>
      <c r="E13" s="40">
        <v>2574</v>
      </c>
      <c r="F13" s="40">
        <v>2574</v>
      </c>
      <c r="G13" s="40">
        <v>2574</v>
      </c>
      <c r="H13" s="41">
        <f t="shared" si="1"/>
        <v>7722</v>
      </c>
      <c r="I13" s="40">
        <v>2574</v>
      </c>
      <c r="J13" s="40">
        <v>2574</v>
      </c>
      <c r="K13" s="40">
        <v>2574</v>
      </c>
      <c r="L13" s="41">
        <f t="shared" si="2"/>
        <v>7722</v>
      </c>
      <c r="M13" s="40">
        <v>2574</v>
      </c>
      <c r="N13" s="40">
        <v>2574</v>
      </c>
      <c r="O13" s="40">
        <v>2574</v>
      </c>
      <c r="P13" s="41">
        <f t="shared" si="3"/>
        <v>7722</v>
      </c>
      <c r="Q13" s="40">
        <v>2574</v>
      </c>
      <c r="R13" s="40">
        <v>2574</v>
      </c>
      <c r="S13" s="40">
        <v>2573</v>
      </c>
      <c r="T13" s="41">
        <f t="shared" si="4"/>
        <v>7721</v>
      </c>
      <c r="U13" s="42"/>
      <c r="V13" s="43"/>
    </row>
    <row r="14" spans="1:22" s="44" customFormat="1" ht="42" customHeight="1" hidden="1" thickBot="1">
      <c r="A14" s="37" t="s">
        <v>34</v>
      </c>
      <c r="B14" s="38">
        <v>40</v>
      </c>
      <c r="C14" s="39"/>
      <c r="D14" s="36">
        <f t="shared" si="5"/>
        <v>0</v>
      </c>
      <c r="E14" s="40"/>
      <c r="F14" s="40"/>
      <c r="G14" s="40"/>
      <c r="H14" s="41">
        <f t="shared" si="1"/>
        <v>0</v>
      </c>
      <c r="I14" s="40"/>
      <c r="J14" s="40"/>
      <c r="K14" s="40"/>
      <c r="L14" s="41">
        <f t="shared" si="2"/>
        <v>0</v>
      </c>
      <c r="M14" s="40"/>
      <c r="N14" s="40"/>
      <c r="O14" s="40"/>
      <c r="P14" s="41">
        <f t="shared" si="3"/>
        <v>0</v>
      </c>
      <c r="Q14" s="40"/>
      <c r="R14" s="40"/>
      <c r="S14" s="40"/>
      <c r="T14" s="41">
        <f t="shared" si="4"/>
        <v>0</v>
      </c>
      <c r="U14" s="42"/>
      <c r="V14" s="43"/>
    </row>
    <row r="15" spans="1:22" s="44" customFormat="1" ht="33.75" customHeight="1" hidden="1" thickBot="1">
      <c r="A15" s="37" t="s">
        <v>35</v>
      </c>
      <c r="B15" s="38">
        <v>50</v>
      </c>
      <c r="C15" s="67"/>
      <c r="D15" s="36">
        <f t="shared" si="5"/>
        <v>29406</v>
      </c>
      <c r="E15" s="36"/>
      <c r="F15" s="36"/>
      <c r="G15" s="36"/>
      <c r="H15" s="41">
        <f t="shared" si="1"/>
        <v>0</v>
      </c>
      <c r="I15" s="36"/>
      <c r="J15" s="36"/>
      <c r="K15" s="36"/>
      <c r="L15" s="41">
        <f t="shared" si="2"/>
        <v>0</v>
      </c>
      <c r="M15" s="36"/>
      <c r="N15" s="36"/>
      <c r="O15" s="36"/>
      <c r="P15" s="41">
        <f t="shared" si="3"/>
        <v>0</v>
      </c>
      <c r="Q15" s="36"/>
      <c r="R15" s="36"/>
      <c r="S15" s="36">
        <v>29406</v>
      </c>
      <c r="T15" s="41">
        <f t="shared" si="4"/>
        <v>29406</v>
      </c>
      <c r="U15" s="42"/>
      <c r="V15" s="43"/>
    </row>
    <row r="16" spans="1:22" s="44" customFormat="1" ht="24.75" hidden="1" thickBot="1">
      <c r="A16" s="68" t="s">
        <v>36</v>
      </c>
      <c r="B16" s="38">
        <v>60</v>
      </c>
      <c r="C16" s="67"/>
      <c r="D16" s="36">
        <f t="shared" si="5"/>
        <v>401452.2</v>
      </c>
      <c r="E16" s="40">
        <f>E12+E13+E14+E15</f>
        <v>22604.4</v>
      </c>
      <c r="F16" s="40">
        <f aca="true" t="shared" si="6" ref="F16:S16">F12+F13+F14+F15</f>
        <v>25999.1</v>
      </c>
      <c r="G16" s="40">
        <f t="shared" si="6"/>
        <v>31418.4</v>
      </c>
      <c r="H16" s="41">
        <f t="shared" si="1"/>
        <v>80021.9</v>
      </c>
      <c r="I16" s="40">
        <f t="shared" si="6"/>
        <v>36209</v>
      </c>
      <c r="J16" s="40">
        <f t="shared" si="6"/>
        <v>26381.6</v>
      </c>
      <c r="K16" s="40">
        <f t="shared" si="6"/>
        <v>33302.5</v>
      </c>
      <c r="L16" s="41">
        <f t="shared" si="2"/>
        <v>95893.1</v>
      </c>
      <c r="M16" s="40">
        <f t="shared" si="6"/>
        <v>36094.7</v>
      </c>
      <c r="N16" s="40">
        <f t="shared" si="6"/>
        <v>27173</v>
      </c>
      <c r="O16" s="40">
        <f t="shared" si="6"/>
        <v>30517.2</v>
      </c>
      <c r="P16" s="41">
        <f t="shared" si="3"/>
        <v>93784.9</v>
      </c>
      <c r="Q16" s="40">
        <f t="shared" si="6"/>
        <v>34994.6</v>
      </c>
      <c r="R16" s="40">
        <f t="shared" si="6"/>
        <v>27346.1</v>
      </c>
      <c r="S16" s="40">
        <f t="shared" si="6"/>
        <v>69411.6</v>
      </c>
      <c r="T16" s="41">
        <f t="shared" si="4"/>
        <v>131752.3</v>
      </c>
      <c r="U16" s="42"/>
      <c r="V16" s="43"/>
    </row>
    <row r="17" spans="1:22" s="44" customFormat="1" ht="13.5" hidden="1" thickBot="1">
      <c r="A17" s="37" t="s">
        <v>29</v>
      </c>
      <c r="B17" s="38">
        <v>70</v>
      </c>
      <c r="C17" s="39"/>
      <c r="D17" s="36">
        <f t="shared" si="5"/>
        <v>0</v>
      </c>
      <c r="E17" s="40"/>
      <c r="F17" s="40"/>
      <c r="G17" s="40"/>
      <c r="H17" s="41">
        <f t="shared" si="1"/>
        <v>0</v>
      </c>
      <c r="I17" s="40"/>
      <c r="J17" s="40"/>
      <c r="K17" s="40"/>
      <c r="L17" s="41">
        <f t="shared" si="2"/>
        <v>0</v>
      </c>
      <c r="M17" s="40"/>
      <c r="N17" s="40"/>
      <c r="O17" s="40"/>
      <c r="P17" s="41">
        <f t="shared" si="3"/>
        <v>0</v>
      </c>
      <c r="Q17" s="40"/>
      <c r="R17" s="40"/>
      <c r="S17" s="40"/>
      <c r="T17" s="41">
        <f t="shared" si="4"/>
        <v>0</v>
      </c>
      <c r="U17" s="42"/>
      <c r="V17" s="43"/>
    </row>
    <row r="18" spans="1:22" s="44" customFormat="1" ht="24.75" hidden="1" thickBot="1">
      <c r="A18" s="37" t="s">
        <v>37</v>
      </c>
      <c r="B18" s="38">
        <v>80</v>
      </c>
      <c r="C18" s="67"/>
      <c r="D18" s="36">
        <f t="shared" si="5"/>
        <v>0</v>
      </c>
      <c r="E18" s="40"/>
      <c r="F18" s="40"/>
      <c r="G18" s="40"/>
      <c r="H18" s="41">
        <f t="shared" si="1"/>
        <v>0</v>
      </c>
      <c r="I18" s="40"/>
      <c r="J18" s="40"/>
      <c r="K18" s="40"/>
      <c r="L18" s="41">
        <f t="shared" si="2"/>
        <v>0</v>
      </c>
      <c r="M18" s="40"/>
      <c r="N18" s="40"/>
      <c r="O18" s="40"/>
      <c r="P18" s="41">
        <f t="shared" si="3"/>
        <v>0</v>
      </c>
      <c r="Q18" s="40"/>
      <c r="R18" s="40"/>
      <c r="S18" s="40"/>
      <c r="T18" s="41">
        <f t="shared" si="4"/>
        <v>0</v>
      </c>
      <c r="U18" s="42"/>
      <c r="V18" s="43"/>
    </row>
    <row r="19" spans="1:22" s="44" customFormat="1" ht="24.75" hidden="1" thickBot="1">
      <c r="A19" s="69" t="s">
        <v>38</v>
      </c>
      <c r="B19" s="70">
        <v>90</v>
      </c>
      <c r="C19" s="71"/>
      <c r="D19" s="45">
        <f t="shared" si="5"/>
        <v>352913</v>
      </c>
      <c r="E19" s="41">
        <v>25874.2</v>
      </c>
      <c r="F19" s="41">
        <v>26468.05</v>
      </c>
      <c r="G19" s="41">
        <v>26900.85</v>
      </c>
      <c r="H19" s="41">
        <f t="shared" si="1"/>
        <v>79243.1</v>
      </c>
      <c r="I19" s="41">
        <v>29909.65</v>
      </c>
      <c r="J19" s="41">
        <v>28762.8</v>
      </c>
      <c r="K19" s="41">
        <v>30193.9</v>
      </c>
      <c r="L19" s="41">
        <f t="shared" si="2"/>
        <v>88866.35</v>
      </c>
      <c r="M19" s="41">
        <v>25699.2</v>
      </c>
      <c r="N19" s="41">
        <v>34828</v>
      </c>
      <c r="O19" s="41">
        <v>28469.9</v>
      </c>
      <c r="P19" s="41">
        <f t="shared" si="3"/>
        <v>88997.1</v>
      </c>
      <c r="Q19" s="41">
        <v>30416.8</v>
      </c>
      <c r="R19" s="41">
        <v>32765.7</v>
      </c>
      <c r="S19" s="41">
        <v>32623.95</v>
      </c>
      <c r="T19" s="41">
        <f t="shared" si="4"/>
        <v>95806.45</v>
      </c>
      <c r="U19" s="42"/>
      <c r="V19" s="43"/>
    </row>
    <row r="20" spans="1:22" s="44" customFormat="1" ht="48.75" hidden="1" thickBot="1">
      <c r="A20" s="68" t="s">
        <v>39</v>
      </c>
      <c r="B20" s="38">
        <v>100</v>
      </c>
      <c r="C20" s="72"/>
      <c r="D20" s="36">
        <f t="shared" si="5"/>
        <v>0</v>
      </c>
      <c r="E20" s="40"/>
      <c r="F20" s="40"/>
      <c r="G20" s="40"/>
      <c r="H20" s="41">
        <f t="shared" si="1"/>
        <v>0</v>
      </c>
      <c r="I20" s="40"/>
      <c r="J20" s="40"/>
      <c r="K20" s="40"/>
      <c r="L20" s="41">
        <f t="shared" si="2"/>
        <v>0</v>
      </c>
      <c r="M20" s="40"/>
      <c r="N20" s="40"/>
      <c r="O20" s="40"/>
      <c r="P20" s="41">
        <f t="shared" si="3"/>
        <v>0</v>
      </c>
      <c r="Q20" s="40"/>
      <c r="R20" s="40"/>
      <c r="S20" s="40"/>
      <c r="T20" s="41">
        <f t="shared" si="4"/>
        <v>0</v>
      </c>
      <c r="U20" s="42"/>
      <c r="V20" s="43"/>
    </row>
    <row r="21" spans="1:22" s="44" customFormat="1" ht="24.75" hidden="1" thickBot="1">
      <c r="A21" s="37" t="s">
        <v>40</v>
      </c>
      <c r="B21" s="38">
        <v>110</v>
      </c>
      <c r="C21" s="73"/>
      <c r="D21" s="36">
        <f t="shared" si="5"/>
        <v>0</v>
      </c>
      <c r="E21" s="40"/>
      <c r="F21" s="40"/>
      <c r="G21" s="40"/>
      <c r="H21" s="41">
        <f t="shared" si="1"/>
        <v>0</v>
      </c>
      <c r="I21" s="40"/>
      <c r="J21" s="40"/>
      <c r="K21" s="40"/>
      <c r="L21" s="41">
        <f t="shared" si="2"/>
        <v>0</v>
      </c>
      <c r="M21" s="40"/>
      <c r="N21" s="40"/>
      <c r="O21" s="40"/>
      <c r="P21" s="41">
        <f t="shared" si="3"/>
        <v>0</v>
      </c>
      <c r="Q21" s="40"/>
      <c r="R21" s="40"/>
      <c r="S21" s="40">
        <v>0</v>
      </c>
      <c r="T21" s="41">
        <f t="shared" si="4"/>
        <v>0</v>
      </c>
      <c r="U21" s="42"/>
      <c r="V21" s="43"/>
    </row>
    <row r="22" spans="1:248" s="75" customFormat="1" ht="24.75" hidden="1" thickBot="1">
      <c r="A22" s="37" t="s">
        <v>41</v>
      </c>
      <c r="B22" s="38">
        <v>120</v>
      </c>
      <c r="C22" s="72"/>
      <c r="D22" s="36">
        <f t="shared" si="5"/>
        <v>352913</v>
      </c>
      <c r="E22" s="40">
        <f>E18+E19+E20+E21</f>
        <v>25874.2</v>
      </c>
      <c r="F22" s="40">
        <f aca="true" t="shared" si="7" ref="F22:T22">F18+F19+F20+F21</f>
        <v>26468.05</v>
      </c>
      <c r="G22" s="40">
        <f t="shared" si="7"/>
        <v>26900.85</v>
      </c>
      <c r="H22" s="41">
        <f t="shared" si="7"/>
        <v>79243.1</v>
      </c>
      <c r="I22" s="40">
        <f t="shared" si="7"/>
        <v>29909.65</v>
      </c>
      <c r="J22" s="40">
        <f t="shared" si="7"/>
        <v>28762.8</v>
      </c>
      <c r="K22" s="40">
        <f t="shared" si="7"/>
        <v>30193.9</v>
      </c>
      <c r="L22" s="41">
        <f t="shared" si="7"/>
        <v>88866.35</v>
      </c>
      <c r="M22" s="40">
        <f t="shared" si="7"/>
        <v>25699.2</v>
      </c>
      <c r="N22" s="40">
        <f t="shared" si="7"/>
        <v>34828</v>
      </c>
      <c r="O22" s="40">
        <f t="shared" si="7"/>
        <v>28469.9</v>
      </c>
      <c r="P22" s="41">
        <f t="shared" si="7"/>
        <v>88997.1</v>
      </c>
      <c r="Q22" s="40">
        <f t="shared" si="7"/>
        <v>30416.8</v>
      </c>
      <c r="R22" s="40">
        <f>R18+R19+R20+R21</f>
        <v>32765.7</v>
      </c>
      <c r="S22" s="40">
        <f>S18+S19+S20+S21</f>
        <v>32623.95</v>
      </c>
      <c r="T22" s="41">
        <f t="shared" si="7"/>
        <v>95806.45</v>
      </c>
      <c r="U22" s="74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</row>
    <row r="23" spans="1:22" s="44" customFormat="1" ht="24.75" hidden="1" thickBot="1">
      <c r="A23" s="37" t="s">
        <v>42</v>
      </c>
      <c r="B23" s="38">
        <v>130</v>
      </c>
      <c r="C23" s="39"/>
      <c r="D23" s="36">
        <f t="shared" si="5"/>
        <v>48539.19999999997</v>
      </c>
      <c r="E23" s="40">
        <f>E16-E22</f>
        <v>-3269.7999999999993</v>
      </c>
      <c r="F23" s="40">
        <f aca="true" t="shared" si="8" ref="F23:T23">F16-F22</f>
        <v>-468.9500000000007</v>
      </c>
      <c r="G23" s="40">
        <f t="shared" si="8"/>
        <v>4517.550000000003</v>
      </c>
      <c r="H23" s="41">
        <f t="shared" si="8"/>
        <v>778.7999999999884</v>
      </c>
      <c r="I23" s="40">
        <f t="shared" si="8"/>
        <v>6299.3499999999985</v>
      </c>
      <c r="J23" s="40">
        <f t="shared" si="8"/>
        <v>-2381.2000000000007</v>
      </c>
      <c r="K23" s="40">
        <f t="shared" si="8"/>
        <v>3108.5999999999985</v>
      </c>
      <c r="L23" s="41">
        <f t="shared" si="8"/>
        <v>7026.75</v>
      </c>
      <c r="M23" s="40">
        <f t="shared" si="8"/>
        <v>10395.499999999996</v>
      </c>
      <c r="N23" s="40">
        <f t="shared" si="8"/>
        <v>-7655</v>
      </c>
      <c r="O23" s="40">
        <f t="shared" si="8"/>
        <v>2047.2999999999993</v>
      </c>
      <c r="P23" s="41">
        <f t="shared" si="8"/>
        <v>4787.799999999988</v>
      </c>
      <c r="Q23" s="40">
        <f t="shared" si="8"/>
        <v>4577.799999999999</v>
      </c>
      <c r="R23" s="40">
        <f t="shared" si="8"/>
        <v>-5419.600000000002</v>
      </c>
      <c r="S23" s="40">
        <f t="shared" si="8"/>
        <v>36787.65000000001</v>
      </c>
      <c r="T23" s="41">
        <f t="shared" si="8"/>
        <v>35945.84999999999</v>
      </c>
      <c r="U23" s="43"/>
      <c r="V23" s="43"/>
    </row>
    <row r="24" spans="1:22" s="44" customFormat="1" ht="24.75" hidden="1" thickBot="1">
      <c r="A24" s="37" t="s">
        <v>43</v>
      </c>
      <c r="B24" s="38">
        <v>140</v>
      </c>
      <c r="C24" s="39"/>
      <c r="D24" s="36">
        <f>D11+D23</f>
        <v>115654.19999999997</v>
      </c>
      <c r="E24" s="40">
        <f>E11+E23</f>
        <v>63845.2</v>
      </c>
      <c r="F24" s="40">
        <f aca="true" t="shared" si="9" ref="F24:T24">F11+F23</f>
        <v>63376.25</v>
      </c>
      <c r="G24" s="40">
        <f t="shared" si="9"/>
        <v>67893.8</v>
      </c>
      <c r="H24" s="41">
        <f t="shared" si="9"/>
        <v>67893.79999999999</v>
      </c>
      <c r="I24" s="40">
        <f t="shared" si="9"/>
        <v>74193.15</v>
      </c>
      <c r="J24" s="40">
        <f t="shared" si="9"/>
        <v>71811.95</v>
      </c>
      <c r="K24" s="40">
        <f t="shared" si="9"/>
        <v>74920.54999999999</v>
      </c>
      <c r="L24" s="41">
        <f t="shared" si="9"/>
        <v>74920.55</v>
      </c>
      <c r="M24" s="40">
        <f t="shared" si="9"/>
        <v>85316.04999999999</v>
      </c>
      <c r="N24" s="40">
        <f t="shared" si="9"/>
        <v>77661.04999999999</v>
      </c>
      <c r="O24" s="40">
        <f t="shared" si="9"/>
        <v>79708.34999999999</v>
      </c>
      <c r="P24" s="41">
        <f t="shared" si="9"/>
        <v>79708.34999999998</v>
      </c>
      <c r="Q24" s="40">
        <f t="shared" si="9"/>
        <v>84286.15</v>
      </c>
      <c r="R24" s="40">
        <f t="shared" si="9"/>
        <v>78866.54999999999</v>
      </c>
      <c r="S24" s="40">
        <f t="shared" si="9"/>
        <v>115654.2</v>
      </c>
      <c r="T24" s="41">
        <f t="shared" si="9"/>
        <v>115654.19999999998</v>
      </c>
      <c r="U24" s="43"/>
      <c r="V24" s="43"/>
    </row>
    <row r="25" spans="1:22" s="44" customFormat="1" ht="48.75" hidden="1" thickBot="1">
      <c r="A25" s="37" t="s">
        <v>44</v>
      </c>
      <c r="B25" s="38">
        <v>150</v>
      </c>
      <c r="C25" s="39"/>
      <c r="D25" s="36">
        <f>D11-D24</f>
        <v>-48539.19999999997</v>
      </c>
      <c r="E25" s="40">
        <f>E24-D11</f>
        <v>-3269.800000000003</v>
      </c>
      <c r="F25" s="40">
        <f>F24-D11</f>
        <v>-3738.75</v>
      </c>
      <c r="G25" s="40">
        <f>G24-D11</f>
        <v>778.8000000000029</v>
      </c>
      <c r="H25" s="41">
        <f>H24-D11</f>
        <v>778.7999999999884</v>
      </c>
      <c r="I25" s="40">
        <f>I24-D11</f>
        <v>7078.149999999994</v>
      </c>
      <c r="J25" s="40">
        <f>J24-D11</f>
        <v>4696.949999999997</v>
      </c>
      <c r="K25" s="40">
        <f>K24-D11</f>
        <v>7805.549999999988</v>
      </c>
      <c r="L25" s="41">
        <f>L24-D11</f>
        <v>7805.550000000003</v>
      </c>
      <c r="M25" s="40">
        <f>M24-D11</f>
        <v>18201.04999999999</v>
      </c>
      <c r="N25" s="40">
        <f>N24-D11</f>
        <v>10546.049999999988</v>
      </c>
      <c r="O25" s="40">
        <f>O24-D11</f>
        <v>12593.349999999991</v>
      </c>
      <c r="P25" s="41">
        <f>P24-D11</f>
        <v>12593.349999999977</v>
      </c>
      <c r="Q25" s="40">
        <f>Q24-D11</f>
        <v>17171.149999999994</v>
      </c>
      <c r="R25" s="40">
        <f>R24-D11</f>
        <v>11751.549999999988</v>
      </c>
      <c r="S25" s="40">
        <f>S24-D11</f>
        <v>48539.2</v>
      </c>
      <c r="T25" s="41">
        <f>T24-D11</f>
        <v>48539.19999999998</v>
      </c>
      <c r="U25" s="43"/>
      <c r="V25" s="43"/>
    </row>
    <row r="26" spans="4:22" s="44" customFormat="1" ht="12.75" hidden="1"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3"/>
      <c r="V26" s="43"/>
    </row>
    <row r="27" spans="4:22" s="44" customFormat="1" ht="12.75" hidden="1"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3"/>
      <c r="V27" s="43"/>
    </row>
    <row r="28" spans="3:22" s="44" customFormat="1" ht="12.75" hidden="1">
      <c r="C28" s="46" t="s">
        <v>45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3"/>
      <c r="V28" s="43"/>
    </row>
    <row r="29" ht="12.75" hidden="1"/>
    <row r="30" ht="12.75" hidden="1"/>
    <row r="31" ht="15" hidden="1">
      <c r="C31" s="15"/>
    </row>
    <row r="32" ht="15" hidden="1">
      <c r="C32" s="15"/>
    </row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3" spans="1:20" ht="21" customHeight="1">
      <c r="A43" s="86" t="s">
        <v>50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3:20" ht="18.75" customHeight="1" thickBot="1">
      <c r="C44" s="93" t="s">
        <v>51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T44" s="6" t="s">
        <v>20</v>
      </c>
    </row>
    <row r="45" spans="19:20" ht="12.75">
      <c r="S45" s="5" t="s">
        <v>17</v>
      </c>
      <c r="T45" s="7"/>
    </row>
    <row r="46" spans="1:20" ht="12.75">
      <c r="A46" s="1" t="s">
        <v>21</v>
      </c>
      <c r="S46" s="5" t="s">
        <v>18</v>
      </c>
      <c r="T46" s="8"/>
    </row>
    <row r="47" spans="1:20" ht="13.5" thickBot="1">
      <c r="A47" s="1" t="s">
        <v>22</v>
      </c>
      <c r="S47" s="5" t="s">
        <v>19</v>
      </c>
      <c r="T47" s="9"/>
    </row>
    <row r="48" spans="1:20" ht="13.5" thickBot="1">
      <c r="A48" s="83" t="s">
        <v>0</v>
      </c>
      <c r="B48" s="84" t="s">
        <v>1</v>
      </c>
      <c r="C48" s="83" t="s">
        <v>48</v>
      </c>
      <c r="D48" s="85" t="s">
        <v>30</v>
      </c>
      <c r="E48" s="81" t="s">
        <v>2</v>
      </c>
      <c r="F48" s="81"/>
      <c r="G48" s="81"/>
      <c r="H48" s="82" t="s">
        <v>6</v>
      </c>
      <c r="I48" s="81" t="s">
        <v>23</v>
      </c>
      <c r="J48" s="81"/>
      <c r="K48" s="81"/>
      <c r="L48" s="82" t="s">
        <v>26</v>
      </c>
      <c r="M48" s="81" t="s">
        <v>24</v>
      </c>
      <c r="N48" s="81"/>
      <c r="O48" s="81"/>
      <c r="P48" s="82" t="s">
        <v>27</v>
      </c>
      <c r="Q48" s="81" t="s">
        <v>25</v>
      </c>
      <c r="R48" s="81"/>
      <c r="S48" s="81"/>
      <c r="T48" s="82" t="s">
        <v>28</v>
      </c>
    </row>
    <row r="49" spans="1:20" ht="46.5" thickBot="1">
      <c r="A49" s="83"/>
      <c r="B49" s="84"/>
      <c r="C49" s="83"/>
      <c r="D49" s="85"/>
      <c r="E49" s="10" t="s">
        <v>3</v>
      </c>
      <c r="F49" s="10" t="s">
        <v>4</v>
      </c>
      <c r="G49" s="10" t="s">
        <v>5</v>
      </c>
      <c r="H49" s="82"/>
      <c r="I49" s="10" t="s">
        <v>7</v>
      </c>
      <c r="J49" s="10" t="s">
        <v>8</v>
      </c>
      <c r="K49" s="10" t="s">
        <v>9</v>
      </c>
      <c r="L49" s="82"/>
      <c r="M49" s="10" t="s">
        <v>10</v>
      </c>
      <c r="N49" s="10" t="s">
        <v>11</v>
      </c>
      <c r="O49" s="10" t="s">
        <v>12</v>
      </c>
      <c r="P49" s="82"/>
      <c r="Q49" s="10" t="s">
        <v>13</v>
      </c>
      <c r="R49" s="10" t="s">
        <v>14</v>
      </c>
      <c r="S49" s="10" t="s">
        <v>15</v>
      </c>
      <c r="T49" s="82"/>
    </row>
    <row r="50" spans="1:20" ht="13.5" thickBot="1">
      <c r="A50" s="11">
        <v>1</v>
      </c>
      <c r="B50" s="11">
        <f>A50+1</f>
        <v>2</v>
      </c>
      <c r="C50" s="11">
        <f>B50+1</f>
        <v>3</v>
      </c>
      <c r="D50" s="12">
        <f>C50+1</f>
        <v>4</v>
      </c>
      <c r="E50" s="12">
        <v>5</v>
      </c>
      <c r="F50" s="12">
        <f aca="true" t="shared" si="10" ref="F50:T50">E50+1</f>
        <v>6</v>
      </c>
      <c r="G50" s="12">
        <f t="shared" si="10"/>
        <v>7</v>
      </c>
      <c r="H50" s="13">
        <f t="shared" si="10"/>
        <v>8</v>
      </c>
      <c r="I50" s="12">
        <f t="shared" si="10"/>
        <v>9</v>
      </c>
      <c r="J50" s="12">
        <f t="shared" si="10"/>
        <v>10</v>
      </c>
      <c r="K50" s="12">
        <f t="shared" si="10"/>
        <v>11</v>
      </c>
      <c r="L50" s="13">
        <f t="shared" si="10"/>
        <v>12</v>
      </c>
      <c r="M50" s="12">
        <f t="shared" si="10"/>
        <v>13</v>
      </c>
      <c r="N50" s="12">
        <f t="shared" si="10"/>
        <v>14</v>
      </c>
      <c r="O50" s="12">
        <f t="shared" si="10"/>
        <v>15</v>
      </c>
      <c r="P50" s="13">
        <f t="shared" si="10"/>
        <v>16</v>
      </c>
      <c r="Q50" s="12">
        <f t="shared" si="10"/>
        <v>17</v>
      </c>
      <c r="R50" s="12">
        <f t="shared" si="10"/>
        <v>18</v>
      </c>
      <c r="S50" s="12">
        <f t="shared" si="10"/>
        <v>19</v>
      </c>
      <c r="T50" s="13">
        <f t="shared" si="10"/>
        <v>20</v>
      </c>
    </row>
    <row r="51" spans="1:20" ht="13.5" thickBot="1">
      <c r="A51" s="22" t="s">
        <v>16</v>
      </c>
      <c r="B51" s="23">
        <v>10</v>
      </c>
      <c r="C51" s="16">
        <v>23933.67</v>
      </c>
      <c r="D51" s="17">
        <v>258416.5</v>
      </c>
      <c r="E51" s="16">
        <v>80913.22</v>
      </c>
      <c r="F51" s="16">
        <f>E64</f>
        <v>-136356.58</v>
      </c>
      <c r="G51" s="16">
        <f>F64</f>
        <v>-135022.4</v>
      </c>
      <c r="H51" s="18">
        <f>D51</f>
        <v>258416.5</v>
      </c>
      <c r="I51" s="16">
        <f>G64</f>
        <v>-135173.61</v>
      </c>
      <c r="J51" s="16">
        <f>I64</f>
        <v>-127287.31</v>
      </c>
      <c r="K51" s="16">
        <f>J64</f>
        <v>-82675.9</v>
      </c>
      <c r="L51" s="18">
        <f>I51</f>
        <v>-135173.61</v>
      </c>
      <c r="M51" s="16">
        <f>K64</f>
        <v>-95066.19</v>
      </c>
      <c r="N51" s="16">
        <f>M64</f>
        <v>-85459.79000000001</v>
      </c>
      <c r="O51" s="16">
        <f>N64</f>
        <v>-92144.67000000001</v>
      </c>
      <c r="P51" s="18">
        <f>M51</f>
        <v>-95066.19</v>
      </c>
      <c r="Q51" s="16">
        <f>O64</f>
        <v>-111625.57</v>
      </c>
      <c r="R51" s="16">
        <f>Q64</f>
        <v>-111713.80000000002</v>
      </c>
      <c r="S51" s="16">
        <f>R64</f>
        <v>-118948.23000000001</v>
      </c>
      <c r="T51" s="18">
        <f>Q51</f>
        <v>-111625.57</v>
      </c>
    </row>
    <row r="52" spans="1:22" s="33" customFormat="1" ht="24.75" thickBot="1">
      <c r="A52" s="80" t="s">
        <v>52</v>
      </c>
      <c r="B52" s="79" t="s">
        <v>47</v>
      </c>
      <c r="C52" s="77">
        <v>383944</v>
      </c>
      <c r="D52" s="77">
        <f>H52+L52+P52+T52</f>
        <v>383944</v>
      </c>
      <c r="E52" s="78">
        <v>24022</v>
      </c>
      <c r="F52" s="78">
        <v>26831.3</v>
      </c>
      <c r="G52" s="78">
        <v>29946.4</v>
      </c>
      <c r="H52" s="21">
        <f aca="true" t="shared" si="11" ref="H52:H61">E52+F52+G52</f>
        <v>80799.70000000001</v>
      </c>
      <c r="I52" s="78">
        <v>42504.2</v>
      </c>
      <c r="J52" s="78">
        <v>28615.6</v>
      </c>
      <c r="K52" s="78">
        <v>31550.6</v>
      </c>
      <c r="L52" s="21">
        <f aca="true" t="shared" si="12" ref="L52:L61">I52+J52+K52</f>
        <v>102670.4</v>
      </c>
      <c r="M52" s="78">
        <v>47682.1</v>
      </c>
      <c r="N52" s="78">
        <v>28573.6</v>
      </c>
      <c r="O52" s="78">
        <v>31252.8</v>
      </c>
      <c r="P52" s="21">
        <f>M52+N52+O52</f>
        <v>107508.5</v>
      </c>
      <c r="Q52" s="78">
        <v>36001.7</v>
      </c>
      <c r="R52" s="78">
        <v>28164.8</v>
      </c>
      <c r="S52" s="78">
        <v>28798.9</v>
      </c>
      <c r="T52" s="21">
        <f aca="true" t="shared" si="13" ref="T52:T61">Q52+R52+S52</f>
        <v>92965.4</v>
      </c>
      <c r="U52" s="32"/>
      <c r="V52" s="32"/>
    </row>
    <row r="53" spans="1:22" s="33" customFormat="1" ht="52.5" customHeight="1" thickBot="1">
      <c r="A53" s="80" t="s">
        <v>33</v>
      </c>
      <c r="B53" s="79">
        <v>30</v>
      </c>
      <c r="C53" s="77">
        <v>43042</v>
      </c>
      <c r="D53" s="77">
        <f>H53+L53+P53+T53</f>
        <v>43042</v>
      </c>
      <c r="E53" s="78">
        <v>5049</v>
      </c>
      <c r="F53" s="78">
        <v>3366</v>
      </c>
      <c r="G53" s="78">
        <v>3098</v>
      </c>
      <c r="H53" s="21">
        <f t="shared" si="11"/>
        <v>11513</v>
      </c>
      <c r="I53" s="78">
        <v>1951</v>
      </c>
      <c r="J53" s="78">
        <v>4782</v>
      </c>
      <c r="K53" s="78">
        <v>3634</v>
      </c>
      <c r="L53" s="21">
        <f t="shared" si="12"/>
        <v>10367</v>
      </c>
      <c r="M53" s="78">
        <v>3366</v>
      </c>
      <c r="N53" s="78">
        <v>7695</v>
      </c>
      <c r="O53" s="78">
        <v>3366</v>
      </c>
      <c r="P53" s="21">
        <f aca="true" t="shared" si="14" ref="P53:P61">M53+N53+O53</f>
        <v>14427</v>
      </c>
      <c r="Q53" s="78">
        <v>3366</v>
      </c>
      <c r="R53" s="78">
        <v>3369</v>
      </c>
      <c r="S53" s="78"/>
      <c r="T53" s="21">
        <f t="shared" si="13"/>
        <v>6735</v>
      </c>
      <c r="U53" s="32"/>
      <c r="V53" s="32"/>
    </row>
    <row r="54" spans="1:22" s="33" customFormat="1" ht="42" customHeight="1" thickBot="1">
      <c r="A54" s="80" t="s">
        <v>34</v>
      </c>
      <c r="B54" s="79">
        <v>40</v>
      </c>
      <c r="C54" s="77">
        <v>437426.05</v>
      </c>
      <c r="D54" s="77">
        <f>H54+L54+P54+T54</f>
        <v>437608.74</v>
      </c>
      <c r="E54" s="78">
        <v>28402.19</v>
      </c>
      <c r="F54" s="78">
        <v>28058.91</v>
      </c>
      <c r="G54" s="78">
        <v>34612.85</v>
      </c>
      <c r="H54" s="21">
        <f>E54+F54+G54</f>
        <v>91073.95</v>
      </c>
      <c r="I54" s="78">
        <v>36997.07</v>
      </c>
      <c r="J54" s="78">
        <v>89058.16</v>
      </c>
      <c r="K54" s="78">
        <v>32903.3</v>
      </c>
      <c r="L54" s="21">
        <f>I54+J54+K54</f>
        <v>158958.53000000003</v>
      </c>
      <c r="M54" s="78">
        <v>20718.23</v>
      </c>
      <c r="N54" s="78">
        <v>24172.27</v>
      </c>
      <c r="O54" s="78">
        <v>24280.4</v>
      </c>
      <c r="P54" s="21">
        <f t="shared" si="14"/>
        <v>69170.9</v>
      </c>
      <c r="Q54" s="78">
        <v>32380.3</v>
      </c>
      <c r="R54" s="78">
        <v>29209.67</v>
      </c>
      <c r="S54" s="78">
        <v>56815.39</v>
      </c>
      <c r="T54" s="21">
        <f t="shared" si="13"/>
        <v>118405.36</v>
      </c>
      <c r="U54" s="32"/>
      <c r="V54" s="32"/>
    </row>
    <row r="55" spans="1:22" s="33" customFormat="1" ht="31.5" customHeight="1" thickBot="1">
      <c r="A55" s="80" t="s">
        <v>35</v>
      </c>
      <c r="B55" s="79">
        <v>50</v>
      </c>
      <c r="C55" s="77">
        <f>D55</f>
        <v>19936</v>
      </c>
      <c r="D55" s="77">
        <f>H55+L55+P55+T55</f>
        <v>19936</v>
      </c>
      <c r="E55" s="77"/>
      <c r="F55" s="77"/>
      <c r="G55" s="77"/>
      <c r="H55" s="21">
        <f t="shared" si="11"/>
        <v>0</v>
      </c>
      <c r="I55" s="77"/>
      <c r="J55" s="77"/>
      <c r="K55" s="77"/>
      <c r="L55" s="21">
        <f t="shared" si="12"/>
        <v>0</v>
      </c>
      <c r="M55" s="77"/>
      <c r="N55" s="77">
        <v>4586</v>
      </c>
      <c r="O55" s="77"/>
      <c r="P55" s="21">
        <f t="shared" si="14"/>
        <v>4586</v>
      </c>
      <c r="Q55" s="77"/>
      <c r="R55" s="77"/>
      <c r="S55" s="77">
        <v>15350</v>
      </c>
      <c r="T55" s="21">
        <f t="shared" si="13"/>
        <v>15350</v>
      </c>
      <c r="U55" s="32"/>
      <c r="V55" s="32"/>
    </row>
    <row r="56" spans="1:22" s="33" customFormat="1" ht="24.75" thickBot="1">
      <c r="A56" s="80" t="s">
        <v>36</v>
      </c>
      <c r="B56" s="79">
        <v>60</v>
      </c>
      <c r="C56" s="77">
        <f>C52+C55</f>
        <v>403880</v>
      </c>
      <c r="D56" s="77">
        <f>D52+D53+D54+D55</f>
        <v>884530.74</v>
      </c>
      <c r="E56" s="77">
        <f aca="true" t="shared" si="15" ref="E56:S56">E52+E53+E54+E55</f>
        <v>57473.19</v>
      </c>
      <c r="F56" s="77">
        <f t="shared" si="15"/>
        <v>58256.21</v>
      </c>
      <c r="G56" s="77">
        <f t="shared" si="15"/>
        <v>67657.25</v>
      </c>
      <c r="H56" s="21">
        <f>H52+H53+H54+H55</f>
        <v>183386.65000000002</v>
      </c>
      <c r="I56" s="77">
        <f t="shared" si="15"/>
        <v>81452.26999999999</v>
      </c>
      <c r="J56" s="77">
        <f t="shared" si="15"/>
        <v>122455.76000000001</v>
      </c>
      <c r="K56" s="77">
        <f t="shared" si="15"/>
        <v>68087.9</v>
      </c>
      <c r="L56" s="21">
        <f>L52+L53+L54+L55</f>
        <v>271995.93000000005</v>
      </c>
      <c r="M56" s="77">
        <f t="shared" si="15"/>
        <v>71766.33</v>
      </c>
      <c r="N56" s="77">
        <f t="shared" si="15"/>
        <v>65026.869999999995</v>
      </c>
      <c r="O56" s="77">
        <f t="shared" si="15"/>
        <v>58899.200000000004</v>
      </c>
      <c r="P56" s="21">
        <f>P52+P53+P54+P55</f>
        <v>195692.4</v>
      </c>
      <c r="Q56" s="77">
        <f t="shared" si="15"/>
        <v>71748</v>
      </c>
      <c r="R56" s="77">
        <f t="shared" si="15"/>
        <v>60743.47</v>
      </c>
      <c r="S56" s="77">
        <f t="shared" si="15"/>
        <v>100964.29000000001</v>
      </c>
      <c r="T56" s="21">
        <f>T52+T53+T54+T55</f>
        <v>233455.76</v>
      </c>
      <c r="U56" s="32"/>
      <c r="V56" s="32"/>
    </row>
    <row r="57" spans="1:20" ht="13.5" thickBot="1">
      <c r="A57" s="80" t="s">
        <v>29</v>
      </c>
      <c r="B57" s="79">
        <v>70</v>
      </c>
      <c r="C57" s="76">
        <v>899581.7</v>
      </c>
      <c r="D57" s="77">
        <f>H57+L57+P57+T57</f>
        <v>0</v>
      </c>
      <c r="E57" s="78"/>
      <c r="F57" s="78"/>
      <c r="G57" s="78"/>
      <c r="H57" s="21">
        <f t="shared" si="11"/>
        <v>0</v>
      </c>
      <c r="I57" s="78"/>
      <c r="J57" s="78"/>
      <c r="K57" s="78"/>
      <c r="L57" s="21">
        <f t="shared" si="12"/>
        <v>0</v>
      </c>
      <c r="M57" s="78"/>
      <c r="N57" s="78"/>
      <c r="O57" s="78"/>
      <c r="P57" s="18">
        <f t="shared" si="14"/>
        <v>0</v>
      </c>
      <c r="Q57" s="78"/>
      <c r="R57" s="78"/>
      <c r="S57" s="78"/>
      <c r="T57" s="18">
        <f t="shared" si="13"/>
        <v>0</v>
      </c>
    </row>
    <row r="58" spans="1:22" s="35" customFormat="1" ht="24.75" thickBot="1">
      <c r="A58" s="80" t="s">
        <v>37</v>
      </c>
      <c r="B58" s="79">
        <v>80</v>
      </c>
      <c r="C58" s="76"/>
      <c r="D58" s="77">
        <f>H58+L58+P58+T58</f>
        <v>226560.67</v>
      </c>
      <c r="E58" s="78">
        <v>226823.53</v>
      </c>
      <c r="F58" s="78">
        <v>-262.86</v>
      </c>
      <c r="G58" s="78"/>
      <c r="H58" s="21">
        <f t="shared" si="11"/>
        <v>226560.67</v>
      </c>
      <c r="I58" s="78"/>
      <c r="J58" s="78"/>
      <c r="K58" s="78"/>
      <c r="L58" s="18">
        <f t="shared" si="12"/>
        <v>0</v>
      </c>
      <c r="M58" s="78"/>
      <c r="N58" s="78"/>
      <c r="O58" s="78"/>
      <c r="P58" s="18">
        <f t="shared" si="14"/>
        <v>0</v>
      </c>
      <c r="Q58" s="78"/>
      <c r="R58" s="78"/>
      <c r="S58" s="78"/>
      <c r="T58" s="18">
        <f t="shared" si="13"/>
        <v>0</v>
      </c>
      <c r="U58" s="34"/>
      <c r="V58" s="34"/>
    </row>
    <row r="59" spans="1:22" s="33" customFormat="1" ht="24.75" thickBot="1">
      <c r="A59" s="80" t="s">
        <v>38</v>
      </c>
      <c r="B59" s="79">
        <v>90</v>
      </c>
      <c r="C59" s="77">
        <v>461892.75</v>
      </c>
      <c r="D59" s="77">
        <f>H59+L59+P59+T59</f>
        <v>461892.35</v>
      </c>
      <c r="E59" s="78">
        <v>22338.16</v>
      </c>
      <c r="F59" s="78">
        <v>30399.49</v>
      </c>
      <c r="G59" s="78">
        <v>33891.16</v>
      </c>
      <c r="H59" s="21">
        <f t="shared" si="11"/>
        <v>86628.81</v>
      </c>
      <c r="I59" s="78">
        <v>39424.58</v>
      </c>
      <c r="J59" s="78">
        <v>38738</v>
      </c>
      <c r="K59" s="78">
        <v>31045.1</v>
      </c>
      <c r="L59" s="21">
        <f t="shared" si="12"/>
        <v>109207.68</v>
      </c>
      <c r="M59" s="78">
        <v>35836.51</v>
      </c>
      <c r="N59" s="78">
        <v>39516.8</v>
      </c>
      <c r="O59" s="78">
        <v>33453.56</v>
      </c>
      <c r="P59" s="21">
        <f t="shared" si="14"/>
        <v>108806.87</v>
      </c>
      <c r="Q59" s="78">
        <v>34230.79</v>
      </c>
      <c r="R59" s="78">
        <v>37678.35</v>
      </c>
      <c r="S59" s="78">
        <v>85339.85</v>
      </c>
      <c r="T59" s="21">
        <f t="shared" si="13"/>
        <v>157248.99</v>
      </c>
      <c r="U59" s="32"/>
      <c r="V59" s="32"/>
    </row>
    <row r="60" spans="1:22" s="33" customFormat="1" ht="58.5" customHeight="1" thickBot="1">
      <c r="A60" s="80" t="s">
        <v>39</v>
      </c>
      <c r="B60" s="79">
        <v>100</v>
      </c>
      <c r="C60" s="77">
        <v>437688.95</v>
      </c>
      <c r="D60" s="77">
        <f>H60+L60+P60+T60</f>
        <v>437871.56</v>
      </c>
      <c r="E60" s="78">
        <v>25581.3</v>
      </c>
      <c r="F60" s="78">
        <v>26785.4</v>
      </c>
      <c r="G60" s="78">
        <v>33917.3</v>
      </c>
      <c r="H60" s="21">
        <f t="shared" si="11"/>
        <v>86284</v>
      </c>
      <c r="I60" s="78">
        <v>34141.39</v>
      </c>
      <c r="J60" s="78">
        <v>39106.35</v>
      </c>
      <c r="K60" s="78">
        <v>47574.59</v>
      </c>
      <c r="L60" s="21">
        <f t="shared" si="12"/>
        <v>120822.32999999999</v>
      </c>
      <c r="M60" s="78">
        <v>25481.92</v>
      </c>
      <c r="N60" s="78">
        <v>32194.95</v>
      </c>
      <c r="O60" s="78">
        <v>44926.54</v>
      </c>
      <c r="P60" s="21">
        <f t="shared" si="14"/>
        <v>102603.41</v>
      </c>
      <c r="Q60" s="78">
        <v>37605.44</v>
      </c>
      <c r="R60" s="78">
        <v>30299.55</v>
      </c>
      <c r="S60" s="78">
        <v>60256.83</v>
      </c>
      <c r="T60" s="21">
        <f t="shared" si="13"/>
        <v>128161.82</v>
      </c>
      <c r="U60" s="32"/>
      <c r="V60" s="32"/>
    </row>
    <row r="61" spans="1:22" s="33" customFormat="1" ht="24.75" thickBot="1">
      <c r="A61" s="80" t="s">
        <v>40</v>
      </c>
      <c r="B61" s="79">
        <v>110</v>
      </c>
      <c r="C61" s="77">
        <f>D61</f>
        <v>8700</v>
      </c>
      <c r="D61" s="77">
        <f>H61+L61+P61+T61</f>
        <v>8700</v>
      </c>
      <c r="E61" s="78"/>
      <c r="F61" s="78"/>
      <c r="G61" s="78"/>
      <c r="H61" s="21">
        <f t="shared" si="11"/>
        <v>0</v>
      </c>
      <c r="I61" s="78"/>
      <c r="J61" s="78"/>
      <c r="K61" s="78">
        <v>1858.5</v>
      </c>
      <c r="L61" s="21">
        <f t="shared" si="12"/>
        <v>1858.5</v>
      </c>
      <c r="M61" s="78">
        <v>841.5</v>
      </c>
      <c r="N61" s="78"/>
      <c r="O61" s="78"/>
      <c r="P61" s="21">
        <f t="shared" si="14"/>
        <v>841.5</v>
      </c>
      <c r="Q61" s="78"/>
      <c r="R61" s="78"/>
      <c r="S61" s="78">
        <v>6000</v>
      </c>
      <c r="T61" s="21">
        <f t="shared" si="13"/>
        <v>6000</v>
      </c>
      <c r="U61" s="32"/>
      <c r="V61" s="32"/>
    </row>
    <row r="62" spans="1:20" ht="24.75" thickBot="1">
      <c r="A62" s="80" t="s">
        <v>41</v>
      </c>
      <c r="B62" s="79">
        <v>120</v>
      </c>
      <c r="C62" s="77">
        <f>C57+C61</f>
        <v>908281.7</v>
      </c>
      <c r="D62" s="77">
        <f>D58+D59+D60+D61</f>
        <v>1135024.58</v>
      </c>
      <c r="E62" s="78">
        <f>E58+E59+E60+E61</f>
        <v>274742.99</v>
      </c>
      <c r="F62" s="78">
        <f aca="true" t="shared" si="16" ref="F62:T62">F58+F59+F60+F61</f>
        <v>56922.03</v>
      </c>
      <c r="G62" s="78">
        <f t="shared" si="16"/>
        <v>67808.46</v>
      </c>
      <c r="H62" s="18">
        <f t="shared" si="16"/>
        <v>399473.48</v>
      </c>
      <c r="I62" s="16">
        <f t="shared" si="16"/>
        <v>73565.97</v>
      </c>
      <c r="J62" s="16">
        <f t="shared" si="16"/>
        <v>77844.35</v>
      </c>
      <c r="K62" s="16">
        <f t="shared" si="16"/>
        <v>80478.19</v>
      </c>
      <c r="L62" s="21">
        <f t="shared" si="16"/>
        <v>231888.50999999998</v>
      </c>
      <c r="M62" s="78">
        <f t="shared" si="16"/>
        <v>62159.93</v>
      </c>
      <c r="N62" s="78">
        <f t="shared" si="16"/>
        <v>71711.75</v>
      </c>
      <c r="O62" s="78">
        <f t="shared" si="16"/>
        <v>78380.1</v>
      </c>
      <c r="P62" s="18">
        <f t="shared" si="16"/>
        <v>212251.78</v>
      </c>
      <c r="Q62" s="16">
        <f t="shared" si="16"/>
        <v>71836.23000000001</v>
      </c>
      <c r="R62" s="16">
        <f t="shared" si="16"/>
        <v>67977.9</v>
      </c>
      <c r="S62" s="16">
        <f t="shared" si="16"/>
        <v>151596.68</v>
      </c>
      <c r="T62" s="18">
        <f t="shared" si="16"/>
        <v>291410.81</v>
      </c>
    </row>
    <row r="63" spans="1:20" ht="24.75" thickBot="1">
      <c r="A63" s="22" t="s">
        <v>42</v>
      </c>
      <c r="B63" s="23">
        <v>130</v>
      </c>
      <c r="C63" s="17">
        <f>C56-C62</f>
        <v>-504401.69999999995</v>
      </c>
      <c r="D63" s="17">
        <f>D56-D62</f>
        <v>-250493.84000000008</v>
      </c>
      <c r="E63" s="16">
        <f>E56-E62</f>
        <v>-217269.8</v>
      </c>
      <c r="F63" s="16">
        <f>F56-F62</f>
        <v>1334.1800000000003</v>
      </c>
      <c r="G63" s="16">
        <f aca="true" t="shared" si="17" ref="G63:T63">G56-G62</f>
        <v>-151.2100000000064</v>
      </c>
      <c r="H63" s="18">
        <f t="shared" si="17"/>
        <v>-216086.82999999996</v>
      </c>
      <c r="I63" s="16">
        <f t="shared" si="17"/>
        <v>7886.299999999988</v>
      </c>
      <c r="J63" s="16">
        <f t="shared" si="17"/>
        <v>44611.41</v>
      </c>
      <c r="K63" s="16">
        <f t="shared" si="17"/>
        <v>-12390.290000000008</v>
      </c>
      <c r="L63" s="18">
        <f t="shared" si="17"/>
        <v>40107.42000000007</v>
      </c>
      <c r="M63" s="16">
        <f t="shared" si="17"/>
        <v>9606.400000000001</v>
      </c>
      <c r="N63" s="16">
        <f t="shared" si="17"/>
        <v>-6684.880000000005</v>
      </c>
      <c r="O63" s="16">
        <f t="shared" si="17"/>
        <v>-19480.9</v>
      </c>
      <c r="P63" s="18">
        <f t="shared" si="17"/>
        <v>-16559.380000000005</v>
      </c>
      <c r="Q63" s="16">
        <f t="shared" si="17"/>
        <v>-88.23000000001048</v>
      </c>
      <c r="R63" s="16">
        <f t="shared" si="17"/>
        <v>-7234.429999999993</v>
      </c>
      <c r="S63" s="16">
        <f t="shared" si="17"/>
        <v>-50632.389999999985</v>
      </c>
      <c r="T63" s="18">
        <f t="shared" si="17"/>
        <v>-57955.04999999999</v>
      </c>
    </row>
    <row r="64" spans="1:22" s="31" customFormat="1" ht="27.75" customHeight="1" thickBot="1">
      <c r="A64" s="22" t="s">
        <v>43</v>
      </c>
      <c r="B64" s="26">
        <v>140</v>
      </c>
      <c r="C64" s="27">
        <f>C51+C63</f>
        <v>-480468.02999999997</v>
      </c>
      <c r="D64" s="27">
        <f>D51+D63</f>
        <v>7922.659999999916</v>
      </c>
      <c r="E64" s="28">
        <f>E51+E63</f>
        <v>-136356.58</v>
      </c>
      <c r="F64" s="28">
        <f>F51+F63</f>
        <v>-135022.4</v>
      </c>
      <c r="G64" s="28">
        <f aca="true" t="shared" si="18" ref="G64:T64">G51+G63</f>
        <v>-135173.61</v>
      </c>
      <c r="H64" s="29">
        <f t="shared" si="18"/>
        <v>42329.67000000004</v>
      </c>
      <c r="I64" s="28">
        <f t="shared" si="18"/>
        <v>-127287.31</v>
      </c>
      <c r="J64" s="28">
        <f t="shared" si="18"/>
        <v>-82675.9</v>
      </c>
      <c r="K64" s="28">
        <f t="shared" si="18"/>
        <v>-95066.19</v>
      </c>
      <c r="L64" s="29">
        <f t="shared" si="18"/>
        <v>-95066.18999999992</v>
      </c>
      <c r="M64" s="28">
        <f t="shared" si="18"/>
        <v>-85459.79000000001</v>
      </c>
      <c r="N64" s="28">
        <f t="shared" si="18"/>
        <v>-92144.67000000001</v>
      </c>
      <c r="O64" s="28">
        <f t="shared" si="18"/>
        <v>-111625.57</v>
      </c>
      <c r="P64" s="29">
        <f t="shared" si="18"/>
        <v>-111625.57</v>
      </c>
      <c r="Q64" s="28">
        <f t="shared" si="18"/>
        <v>-111713.80000000002</v>
      </c>
      <c r="R64" s="28">
        <f t="shared" si="18"/>
        <v>-118948.23000000001</v>
      </c>
      <c r="S64" s="28">
        <f t="shared" si="18"/>
        <v>-169580.62</v>
      </c>
      <c r="T64" s="29">
        <f t="shared" si="18"/>
        <v>-169580.62</v>
      </c>
      <c r="U64" s="30"/>
      <c r="V64" s="30"/>
    </row>
    <row r="65" spans="1:22" s="31" customFormat="1" ht="52.5" customHeight="1" thickBot="1">
      <c r="A65" s="22" t="s">
        <v>44</v>
      </c>
      <c r="B65" s="26">
        <v>150</v>
      </c>
      <c r="C65" s="27"/>
      <c r="D65" s="27">
        <f>D51-D64</f>
        <v>250493.84000000008</v>
      </c>
      <c r="E65" s="28">
        <f>E64-D51</f>
        <v>-394773.07999999996</v>
      </c>
      <c r="F65" s="28">
        <f>F64-D51</f>
        <v>-393438.9</v>
      </c>
      <c r="G65" s="28">
        <f>G64-D51</f>
        <v>-393590.11</v>
      </c>
      <c r="H65" s="29">
        <f>H64-D51</f>
        <v>-216086.82999999996</v>
      </c>
      <c r="I65" s="28">
        <f>I64-D51</f>
        <v>-385703.81</v>
      </c>
      <c r="J65" s="28">
        <f>J64-D51</f>
        <v>-341092.4</v>
      </c>
      <c r="K65" s="28">
        <f>K64-D51</f>
        <v>-353482.69</v>
      </c>
      <c r="L65" s="29">
        <f>L64-D51</f>
        <v>-353482.68999999994</v>
      </c>
      <c r="M65" s="28">
        <f>M64-D51</f>
        <v>-343876.29000000004</v>
      </c>
      <c r="N65" s="28">
        <f>N64-D51</f>
        <v>-350561.17000000004</v>
      </c>
      <c r="O65" s="28">
        <f>O64-D51</f>
        <v>-370042.07</v>
      </c>
      <c r="P65" s="29">
        <f>P64-D51</f>
        <v>-370042.07</v>
      </c>
      <c r="Q65" s="28">
        <f>Q64-D51</f>
        <v>-370130.30000000005</v>
      </c>
      <c r="R65" s="28">
        <f>R64-D51</f>
        <v>-377364.73</v>
      </c>
      <c r="S65" s="28">
        <f>S64-D51</f>
        <v>-427997.12</v>
      </c>
      <c r="T65" s="29">
        <f>T64-S51</f>
        <v>-50632.389999999985</v>
      </c>
      <c r="U65" s="30"/>
      <c r="V65" s="30"/>
    </row>
    <row r="66" ht="17.25" customHeight="1"/>
    <row r="67" ht="15.75" customHeight="1"/>
    <row r="68" ht="20.25" customHeight="1"/>
    <row r="69" ht="24.75" customHeight="1">
      <c r="C69" s="14" t="s">
        <v>45</v>
      </c>
    </row>
    <row r="70" ht="21" customHeight="1"/>
    <row r="71" spans="2:5" ht="12.75">
      <c r="B71" s="25"/>
      <c r="C71" s="25"/>
      <c r="D71" s="25"/>
      <c r="E71" s="25"/>
    </row>
    <row r="72" spans="2:8" ht="12.75">
      <c r="B72" s="24"/>
      <c r="C72" s="25"/>
      <c r="D72" s="25"/>
      <c r="E72" s="25"/>
      <c r="F72" s="25"/>
      <c r="G72" s="25"/>
      <c r="H72" s="25"/>
    </row>
    <row r="74" ht="12.75">
      <c r="O74" s="4"/>
    </row>
    <row r="75" spans="1:20" ht="21" customHeight="1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</row>
    <row r="76" spans="1:20" ht="18">
      <c r="A76" s="2"/>
      <c r="B76" s="2"/>
      <c r="C76" s="2"/>
      <c r="D76" s="94"/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5"/>
    </row>
    <row r="77" spans="1:20" ht="12.75">
      <c r="A77" s="97"/>
      <c r="B77" s="98"/>
      <c r="C77" s="97"/>
      <c r="D77" s="99"/>
      <c r="E77" s="100"/>
      <c r="F77" s="100"/>
      <c r="G77" s="100"/>
      <c r="H77" s="101"/>
      <c r="I77" s="100"/>
      <c r="J77" s="100"/>
      <c r="K77" s="100"/>
      <c r="L77" s="101"/>
      <c r="M77" s="100"/>
      <c r="N77" s="100"/>
      <c r="O77" s="100"/>
      <c r="P77" s="101"/>
      <c r="Q77" s="100"/>
      <c r="R77" s="100"/>
      <c r="S77" s="100"/>
      <c r="T77" s="101"/>
    </row>
    <row r="78" spans="1:20" ht="12.75">
      <c r="A78" s="97"/>
      <c r="B78" s="98"/>
      <c r="C78" s="97"/>
      <c r="D78" s="99"/>
      <c r="E78" s="102"/>
      <c r="F78" s="102"/>
      <c r="G78" s="102"/>
      <c r="H78" s="101"/>
      <c r="I78" s="102"/>
      <c r="J78" s="102"/>
      <c r="K78" s="102"/>
      <c r="L78" s="101"/>
      <c r="M78" s="102"/>
      <c r="N78" s="102"/>
      <c r="O78" s="102"/>
      <c r="P78" s="101"/>
      <c r="Q78" s="102"/>
      <c r="R78" s="102"/>
      <c r="S78" s="102"/>
      <c r="T78" s="101"/>
    </row>
    <row r="79" spans="1:20" ht="12.75">
      <c r="A79" s="103"/>
      <c r="B79" s="103"/>
      <c r="C79" s="103"/>
      <c r="D79" s="104"/>
      <c r="E79" s="104"/>
      <c r="F79" s="104"/>
      <c r="G79" s="104"/>
      <c r="H79" s="105"/>
      <c r="I79" s="104"/>
      <c r="J79" s="104"/>
      <c r="K79" s="104"/>
      <c r="L79" s="105"/>
      <c r="M79" s="104"/>
      <c r="N79" s="104"/>
      <c r="O79" s="104"/>
      <c r="P79" s="105"/>
      <c r="Q79" s="104"/>
      <c r="R79" s="104"/>
      <c r="S79" s="104"/>
      <c r="T79" s="105"/>
    </row>
    <row r="80" spans="1:20" ht="12.75">
      <c r="A80" s="106"/>
      <c r="B80" s="107"/>
      <c r="C80" s="108"/>
      <c r="D80" s="109"/>
      <c r="E80" s="108"/>
      <c r="F80" s="108"/>
      <c r="G80" s="108"/>
      <c r="H80" s="110"/>
      <c r="I80" s="108"/>
      <c r="J80" s="108"/>
      <c r="K80" s="108"/>
      <c r="L80" s="110"/>
      <c r="M80" s="108"/>
      <c r="N80" s="108"/>
      <c r="O80" s="108"/>
      <c r="P80" s="110"/>
      <c r="Q80" s="108"/>
      <c r="R80" s="108"/>
      <c r="S80" s="108"/>
      <c r="T80" s="110"/>
    </row>
    <row r="81" spans="1:20" ht="12.75">
      <c r="A81" s="111"/>
      <c r="B81" s="112"/>
      <c r="C81" s="113"/>
      <c r="D81" s="113"/>
      <c r="E81" s="114"/>
      <c r="F81" s="114"/>
      <c r="G81" s="114"/>
      <c r="H81" s="115"/>
      <c r="I81" s="114"/>
      <c r="J81" s="114"/>
      <c r="K81" s="114"/>
      <c r="L81" s="115"/>
      <c r="M81" s="114"/>
      <c r="N81" s="114"/>
      <c r="O81" s="114"/>
      <c r="P81" s="115"/>
      <c r="Q81" s="114"/>
      <c r="R81" s="114"/>
      <c r="S81" s="114"/>
      <c r="T81" s="115"/>
    </row>
    <row r="82" spans="1:20" ht="12.75">
      <c r="A82" s="111"/>
      <c r="B82" s="112"/>
      <c r="C82" s="113"/>
      <c r="D82" s="113"/>
      <c r="E82" s="114"/>
      <c r="F82" s="114"/>
      <c r="G82" s="114"/>
      <c r="H82" s="115"/>
      <c r="I82" s="114"/>
      <c r="J82" s="114"/>
      <c r="K82" s="114"/>
      <c r="L82" s="115"/>
      <c r="M82" s="114"/>
      <c r="N82" s="114"/>
      <c r="O82" s="114"/>
      <c r="P82" s="115"/>
      <c r="Q82" s="114"/>
      <c r="R82" s="114"/>
      <c r="S82" s="114"/>
      <c r="T82" s="115"/>
    </row>
    <row r="83" spans="1:20" ht="12.75">
      <c r="A83" s="111"/>
      <c r="B83" s="112"/>
      <c r="C83" s="113"/>
      <c r="D83" s="113"/>
      <c r="E83" s="114"/>
      <c r="F83" s="114"/>
      <c r="G83" s="114"/>
      <c r="H83" s="115"/>
      <c r="I83" s="114"/>
      <c r="J83" s="114"/>
      <c r="K83" s="114"/>
      <c r="L83" s="115"/>
      <c r="M83" s="114"/>
      <c r="N83" s="114"/>
      <c r="O83" s="114"/>
      <c r="P83" s="115"/>
      <c r="Q83" s="114"/>
      <c r="R83" s="114"/>
      <c r="S83" s="114"/>
      <c r="T83" s="115"/>
    </row>
    <row r="84" spans="1:22" s="35" customFormat="1" ht="12.75">
      <c r="A84" s="111"/>
      <c r="B84" s="112"/>
      <c r="C84" s="113"/>
      <c r="D84" s="113"/>
      <c r="E84" s="113"/>
      <c r="F84" s="113"/>
      <c r="G84" s="113"/>
      <c r="H84" s="115"/>
      <c r="I84" s="113"/>
      <c r="J84" s="113"/>
      <c r="K84" s="113"/>
      <c r="L84" s="115"/>
      <c r="M84" s="113"/>
      <c r="N84" s="113"/>
      <c r="O84" s="113"/>
      <c r="P84" s="115"/>
      <c r="Q84" s="113"/>
      <c r="R84" s="113"/>
      <c r="S84" s="113"/>
      <c r="T84" s="115"/>
      <c r="U84" s="34"/>
      <c r="V84" s="34"/>
    </row>
    <row r="85" spans="1:22" s="33" customFormat="1" ht="12.75">
      <c r="A85" s="111"/>
      <c r="B85" s="112"/>
      <c r="C85" s="113"/>
      <c r="D85" s="113"/>
      <c r="E85" s="114"/>
      <c r="F85" s="114"/>
      <c r="G85" s="114"/>
      <c r="H85" s="115"/>
      <c r="I85" s="114"/>
      <c r="J85" s="114"/>
      <c r="K85" s="114"/>
      <c r="L85" s="115"/>
      <c r="M85" s="114"/>
      <c r="N85" s="114"/>
      <c r="O85" s="114"/>
      <c r="P85" s="115"/>
      <c r="Q85" s="114"/>
      <c r="R85" s="114"/>
      <c r="S85" s="114"/>
      <c r="T85" s="115"/>
      <c r="U85" s="32"/>
      <c r="V85" s="32"/>
    </row>
    <row r="86" spans="1:22" s="33" customFormat="1" ht="15.75" customHeight="1">
      <c r="A86" s="111"/>
      <c r="B86" s="112"/>
      <c r="C86" s="116"/>
      <c r="D86" s="113"/>
      <c r="E86" s="114"/>
      <c r="F86" s="114"/>
      <c r="G86" s="114"/>
      <c r="H86" s="115"/>
      <c r="I86" s="114"/>
      <c r="J86" s="114"/>
      <c r="K86" s="114"/>
      <c r="L86" s="115"/>
      <c r="M86" s="114"/>
      <c r="N86" s="114"/>
      <c r="O86" s="114"/>
      <c r="P86" s="110"/>
      <c r="Q86" s="114"/>
      <c r="R86" s="114"/>
      <c r="S86" s="114"/>
      <c r="T86" s="110"/>
      <c r="U86" s="32"/>
      <c r="V86" s="32"/>
    </row>
    <row r="87" spans="1:22" s="33" customFormat="1" ht="42" customHeight="1">
      <c r="A87" s="111"/>
      <c r="B87" s="112"/>
      <c r="C87" s="116"/>
      <c r="D87" s="113"/>
      <c r="E87" s="114"/>
      <c r="F87" s="114"/>
      <c r="G87" s="114"/>
      <c r="H87" s="115"/>
      <c r="I87" s="114"/>
      <c r="J87" s="114"/>
      <c r="K87" s="114"/>
      <c r="L87" s="110"/>
      <c r="M87" s="114"/>
      <c r="N87" s="114"/>
      <c r="O87" s="114"/>
      <c r="P87" s="110"/>
      <c r="Q87" s="114"/>
      <c r="R87" s="114"/>
      <c r="S87" s="114"/>
      <c r="T87" s="110"/>
      <c r="U87" s="32"/>
      <c r="V87" s="32"/>
    </row>
    <row r="88" spans="1:22" s="33" customFormat="1" ht="31.5" customHeight="1">
      <c r="A88" s="111"/>
      <c r="B88" s="112"/>
      <c r="C88" s="113"/>
      <c r="D88" s="113"/>
      <c r="E88" s="114"/>
      <c r="F88" s="114"/>
      <c r="G88" s="114"/>
      <c r="H88" s="115"/>
      <c r="I88" s="114"/>
      <c r="J88" s="114"/>
      <c r="K88" s="114"/>
      <c r="L88" s="115"/>
      <c r="M88" s="114"/>
      <c r="N88" s="114"/>
      <c r="O88" s="114"/>
      <c r="P88" s="115"/>
      <c r="Q88" s="114"/>
      <c r="R88" s="114"/>
      <c r="S88" s="114"/>
      <c r="T88" s="115"/>
      <c r="U88" s="32"/>
      <c r="V88" s="32"/>
    </row>
    <row r="89" spans="1:22" s="20" customFormat="1" ht="12.75">
      <c r="A89" s="111"/>
      <c r="B89" s="112"/>
      <c r="C89" s="113"/>
      <c r="D89" s="113"/>
      <c r="E89" s="114"/>
      <c r="F89" s="114"/>
      <c r="G89" s="114"/>
      <c r="H89" s="115"/>
      <c r="I89" s="114"/>
      <c r="J89" s="114"/>
      <c r="K89" s="114"/>
      <c r="L89" s="115"/>
      <c r="M89" s="114"/>
      <c r="N89" s="114"/>
      <c r="O89" s="114"/>
      <c r="P89" s="115"/>
      <c r="Q89" s="114"/>
      <c r="R89" s="114"/>
      <c r="S89" s="114"/>
      <c r="T89" s="115"/>
      <c r="U89" s="19"/>
      <c r="V89" s="19"/>
    </row>
    <row r="90" spans="1:20" ht="12.75">
      <c r="A90" s="111"/>
      <c r="B90" s="112"/>
      <c r="C90" s="113"/>
      <c r="D90" s="113"/>
      <c r="E90" s="114"/>
      <c r="F90" s="114"/>
      <c r="G90" s="114"/>
      <c r="H90" s="115"/>
      <c r="I90" s="114"/>
      <c r="J90" s="114"/>
      <c r="K90" s="114"/>
      <c r="L90" s="115"/>
      <c r="M90" s="114"/>
      <c r="N90" s="114"/>
      <c r="O90" s="114"/>
      <c r="P90" s="115"/>
      <c r="Q90" s="114"/>
      <c r="R90" s="114"/>
      <c r="S90" s="114"/>
      <c r="T90" s="115"/>
    </row>
    <row r="91" spans="1:22" s="35" customFormat="1" ht="12.75">
      <c r="A91" s="117"/>
      <c r="B91" s="118"/>
      <c r="C91" s="109"/>
      <c r="D91" s="109"/>
      <c r="E91" s="108"/>
      <c r="F91" s="108"/>
      <c r="G91" s="108"/>
      <c r="H91" s="110"/>
      <c r="I91" s="108"/>
      <c r="J91" s="108"/>
      <c r="K91" s="108"/>
      <c r="L91" s="115"/>
      <c r="M91" s="108"/>
      <c r="N91" s="108"/>
      <c r="O91" s="108"/>
      <c r="P91" s="110"/>
      <c r="Q91" s="108"/>
      <c r="R91" s="108"/>
      <c r="S91" s="108"/>
      <c r="T91" s="110"/>
      <c r="U91" s="34"/>
      <c r="V91" s="34"/>
    </row>
    <row r="92" spans="1:22" s="33" customFormat="1" ht="12.75">
      <c r="A92" s="117"/>
      <c r="B92" s="118"/>
      <c r="C92" s="109"/>
      <c r="D92" s="109"/>
      <c r="E92" s="108"/>
      <c r="F92" s="108"/>
      <c r="G92" s="108"/>
      <c r="H92" s="110"/>
      <c r="I92" s="108"/>
      <c r="J92" s="108"/>
      <c r="K92" s="108"/>
      <c r="L92" s="110"/>
      <c r="M92" s="108"/>
      <c r="N92" s="108"/>
      <c r="O92" s="108"/>
      <c r="P92" s="110"/>
      <c r="Q92" s="108"/>
      <c r="R92" s="108"/>
      <c r="S92" s="108"/>
      <c r="T92" s="110"/>
      <c r="U92" s="32"/>
      <c r="V92" s="32"/>
    </row>
    <row r="93" spans="1:22" s="33" customFormat="1" ht="58.5" customHeight="1">
      <c r="A93" s="117"/>
      <c r="B93" s="119"/>
      <c r="C93" s="120"/>
      <c r="D93" s="120"/>
      <c r="E93" s="121"/>
      <c r="F93" s="121"/>
      <c r="G93" s="121"/>
      <c r="H93" s="122"/>
      <c r="I93" s="121"/>
      <c r="J93" s="121"/>
      <c r="K93" s="121"/>
      <c r="L93" s="122"/>
      <c r="M93" s="121"/>
      <c r="N93" s="121"/>
      <c r="O93" s="121"/>
      <c r="P93" s="122"/>
      <c r="Q93" s="121"/>
      <c r="R93" s="121"/>
      <c r="S93" s="121"/>
      <c r="T93" s="122"/>
      <c r="U93" s="32"/>
      <c r="V93" s="32"/>
    </row>
    <row r="94" spans="1:22" s="33" customFormat="1" ht="12.75">
      <c r="A94" s="117"/>
      <c r="B94" s="119"/>
      <c r="C94" s="120"/>
      <c r="D94" s="120"/>
      <c r="E94" s="121"/>
      <c r="F94" s="121"/>
      <c r="G94" s="121"/>
      <c r="H94" s="122"/>
      <c r="I94" s="121"/>
      <c r="J94" s="121"/>
      <c r="K94" s="121"/>
      <c r="L94" s="122"/>
      <c r="M94" s="121"/>
      <c r="N94" s="121"/>
      <c r="O94" s="121"/>
      <c r="P94" s="122"/>
      <c r="Q94" s="121"/>
      <c r="R94" s="121"/>
      <c r="S94" s="121"/>
      <c r="T94" s="122"/>
      <c r="U94" s="32"/>
      <c r="V94" s="32"/>
    </row>
    <row r="95" spans="1:20" ht="12.75">
      <c r="A95" s="2"/>
      <c r="B95" s="2"/>
      <c r="C95" s="2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</row>
    <row r="96" spans="1:20" ht="12.75">
      <c r="A96" s="2"/>
      <c r="B96" s="2"/>
      <c r="C96" s="2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</row>
    <row r="97" spans="1:22" s="31" customFormat="1" ht="27.75" customHeight="1">
      <c r="A97" s="2"/>
      <c r="B97" s="2"/>
      <c r="C97" s="2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30"/>
      <c r="V97" s="30"/>
    </row>
    <row r="98" spans="1:22" s="31" customFormat="1" ht="52.5" customHeight="1">
      <c r="A98" s="2"/>
      <c r="B98" s="2"/>
      <c r="C98" s="2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30"/>
      <c r="V98" s="30"/>
    </row>
    <row r="114" ht="12" customHeight="1"/>
  </sheetData>
  <sheetProtection/>
  <mergeCells count="40">
    <mergeCell ref="I48:K48"/>
    <mergeCell ref="A43:T43"/>
    <mergeCell ref="C44:Q44"/>
    <mergeCell ref="L48:L49"/>
    <mergeCell ref="M48:O48"/>
    <mergeCell ref="P48:P49"/>
    <mergeCell ref="Q48:S48"/>
    <mergeCell ref="T48:T49"/>
    <mergeCell ref="P8:P9"/>
    <mergeCell ref="Q8:S8"/>
    <mergeCell ref="T8:T9"/>
    <mergeCell ref="E8:G8"/>
    <mergeCell ref="A48:A49"/>
    <mergeCell ref="B48:B49"/>
    <mergeCell ref="C48:C49"/>
    <mergeCell ref="D48:D49"/>
    <mergeCell ref="E48:G48"/>
    <mergeCell ref="H48:H49"/>
    <mergeCell ref="A75:T75"/>
    <mergeCell ref="H8:H9"/>
    <mergeCell ref="I8:K8"/>
    <mergeCell ref="L8:L9"/>
    <mergeCell ref="A2:T2"/>
    <mergeCell ref="A8:A9"/>
    <mergeCell ref="B8:B9"/>
    <mergeCell ref="C8:C9"/>
    <mergeCell ref="D8:D9"/>
    <mergeCell ref="M8:O8"/>
    <mergeCell ref="A77:A78"/>
    <mergeCell ref="B77:B78"/>
    <mergeCell ref="C77:C78"/>
    <mergeCell ref="D77:D78"/>
    <mergeCell ref="E77:G77"/>
    <mergeCell ref="H77:H78"/>
    <mergeCell ref="I77:K77"/>
    <mergeCell ref="L77:L78"/>
    <mergeCell ref="M77:O77"/>
    <mergeCell ref="P77:P78"/>
    <mergeCell ref="Q77:S77"/>
    <mergeCell ref="T77:T78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61" r:id="rId1"/>
  <rowBreaks count="2" manualBreakCount="2">
    <brk id="41" max="19" man="1"/>
    <brk id="7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Пользователь Windows</cp:lastModifiedBy>
  <cp:lastPrinted>2019-09-13T07:09:39Z</cp:lastPrinted>
  <dcterms:created xsi:type="dcterms:W3CDTF">2007-12-12T12:07:30Z</dcterms:created>
  <dcterms:modified xsi:type="dcterms:W3CDTF">2019-09-13T07:14:38Z</dcterms:modified>
  <cp:category/>
  <cp:version/>
  <cp:contentType/>
  <cp:contentStatus/>
</cp:coreProperties>
</file>