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1340" windowHeight="8835" activeTab="0"/>
  </bookViews>
  <sheets>
    <sheet name="1" sheetId="1" r:id="rId1"/>
  </sheets>
  <definedNames>
    <definedName name="_xlnm.Print_Titles" localSheetId="0">'1'!$10:$10</definedName>
    <definedName name="_xlnm.Print_Area" localSheetId="0">'1'!$A$1:$T$72</definedName>
  </definedNames>
  <calcPr fullCalcOnLoad="1"/>
</workbook>
</file>

<file path=xl/sharedStrings.xml><?xml version="1.0" encoding="utf-8"?>
<sst xmlns="http://schemas.openxmlformats.org/spreadsheetml/2006/main" count="96" uniqueCount="49">
  <si>
    <t>Наименование показателя планирования</t>
  </si>
  <si>
    <t>Код строки</t>
  </si>
  <si>
    <t>I квартал</t>
  </si>
  <si>
    <t>январь</t>
  </si>
  <si>
    <t>февраль</t>
  </si>
  <si>
    <t>март</t>
  </si>
  <si>
    <t>ИТОГО I квартал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</si>
  <si>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</si>
  <si>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</si>
  <si>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</si>
  <si>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</si>
  <si>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</si>
  <si>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</si>
  <si>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</si>
  <si>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</si>
  <si>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</si>
  <si>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средств на начало периода</t>
  </si>
  <si>
    <t>Форма по ОКУД</t>
  </si>
  <si>
    <t>Дата</t>
  </si>
  <si>
    <t>по ОКЕИ</t>
  </si>
  <si>
    <t>КОДЫ</t>
  </si>
  <si>
    <t>Периодичность: ежемесячная</t>
  </si>
  <si>
    <t>Единица измерения: тыс.руб.</t>
  </si>
  <si>
    <t>II квартал</t>
  </si>
  <si>
    <t>III квартал</t>
  </si>
  <si>
    <t>IV квартал</t>
  </si>
  <si>
    <t>ИТОГО II квартал</t>
  </si>
  <si>
    <t>ИТОГО III квартал</t>
  </si>
  <si>
    <t>ИТОГО IV квартал</t>
  </si>
  <si>
    <t>Расходы</t>
  </si>
  <si>
    <t>Кассовый план на год</t>
  </si>
  <si>
    <t>Реше-ние о бюджете на год</t>
  </si>
  <si>
    <t>Кассовый план исполнения бюджета муниципального образования Киржачский район на 2016 год</t>
  </si>
  <si>
    <t>Налоговые и неналоговые доходы</t>
  </si>
  <si>
    <t>Прочие поступления (дотация из областного бюджета, иные межбюджетные трансферты на сбалансированность)</t>
  </si>
  <si>
    <t>Поступление средств из областного бюджета и бюджетов поселений (безвозмездные поступления)</t>
  </si>
  <si>
    <t>Поступления по источникам фин-я дефицита бюджета</t>
  </si>
  <si>
    <t>Всего кассовых поступлений в бюджет  (стр.020+030+040+050)</t>
  </si>
  <si>
    <t>Возврат субсидий и субвенций прошлых лет</t>
  </si>
  <si>
    <t>Расходы бюджета муниципального района  и дотации</t>
  </si>
  <si>
    <t>Расходы за счет средств из областного бюджета и бюджетов поселений (безвозмездных поступлений)</t>
  </si>
  <si>
    <t>Выплаты по источникам фин-я дефицита бюджета</t>
  </si>
  <si>
    <t>Всего кассовых выплат из бюджета (стр.070+080+090+100+110)</t>
  </si>
  <si>
    <t>Сальдо поступлений (+) / выплат  (-) средств (стр.060-120)</t>
  </si>
  <si>
    <t>Остаток средств на конец периода (стр.010+130)</t>
  </si>
  <si>
    <t>Отклонение остатка средств на конец периода от остатка средств на начало текущего финансового года (+) / (-) (стр.140-010)</t>
  </si>
  <si>
    <t xml:space="preserve">Начальник финансового управления администрации Киржачского района                                     О.В.Калёнова </t>
  </si>
  <si>
    <t>(по состоянию на 1 апреля 2016г.районный бюджет)</t>
  </si>
  <si>
    <t>(по состоянию на 1 апреля 2016г.)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</si>
</sst>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_р_._-;\-* #,##0_р_._-;_-* &quot;-&quot;??_р_._-;_-@_-"/>
  </numFmts>
  <fonts count="24">
    <font>
      <sz val="10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left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24" borderId="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wrapText="1"/>
    </xf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1" fillId="0" borderId="15" xfId="0" applyFont="1" applyBorder="1" applyAlignment="1">
      <alignment/>
    </xf>
    <xf numFmtId="2" fontId="4" fillId="0" borderId="15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2" fontId="1" fillId="0" borderId="15" xfId="0" applyNumberFormat="1" applyFont="1" applyBorder="1" applyAlignment="1">
      <alignment horizontal="center" textRotation="90"/>
    </xf>
    <xf numFmtId="0" fontId="1" fillId="0" borderId="15" xfId="0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22" fillId="0" borderId="15" xfId="0" applyFont="1" applyBorder="1" applyAlignment="1">
      <alignment vertical="top" wrapText="1"/>
    </xf>
    <xf numFmtId="0" fontId="23" fillId="0" borderId="15" xfId="0" applyFont="1" applyBorder="1" applyAlignment="1">
      <alignment horizontal="center" vertical="top" wrapText="1"/>
    </xf>
    <xf numFmtId="168" fontId="4" fillId="0" borderId="15" xfId="0" applyNumberFormat="1" applyFont="1" applyBorder="1" applyAlignment="1">
      <alignment/>
    </xf>
    <xf numFmtId="1" fontId="1" fillId="24" borderId="15" xfId="0" applyNumberFormat="1" applyFont="1" applyFill="1" applyBorder="1" applyAlignment="1">
      <alignment horizontal="center"/>
    </xf>
    <xf numFmtId="2" fontId="1" fillId="24" borderId="15" xfId="0" applyNumberFormat="1" applyFont="1" applyFill="1" applyBorder="1" applyAlignment="1">
      <alignment/>
    </xf>
    <xf numFmtId="2" fontId="4" fillId="24" borderId="15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2" fontId="4" fillId="0" borderId="0" xfId="0" applyNumberFormat="1" applyFont="1" applyAlignment="1">
      <alignment/>
    </xf>
    <xf numFmtId="2" fontId="1" fillId="24" borderId="1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textRotation="90" wrapText="1"/>
    </xf>
    <xf numFmtId="2" fontId="1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69"/>
  <sheetViews>
    <sheetView tabSelected="1" view="pageBreakPreview" zoomScale="85" zoomScaleNormal="80" zoomScaleSheetLayoutView="85" zoomScalePageLayoutView="0" workbookViewId="0" topLeftCell="A45">
      <selection activeCell="S64" sqref="S64"/>
    </sheetView>
  </sheetViews>
  <sheetFormatPr defaultColWidth="9.00390625" defaultRowHeight="12.75"/>
  <cols>
    <col min="1" max="1" width="29.625" style="1" customWidth="1"/>
    <col min="2" max="2" width="4.25390625" style="1" customWidth="1"/>
    <col min="3" max="3" width="10.75390625" style="1" customWidth="1"/>
    <col min="4" max="5" width="10.25390625" style="6" customWidth="1"/>
    <col min="6" max="6" width="12.125" style="6" customWidth="1"/>
    <col min="7" max="8" width="9.375" style="6" customWidth="1"/>
    <col min="9" max="9" width="10.125" style="6" customWidth="1"/>
    <col min="10" max="11" width="9.375" style="6" customWidth="1"/>
    <col min="12" max="12" width="10.125" style="6" customWidth="1"/>
    <col min="13" max="14" width="9.375" style="6" customWidth="1"/>
    <col min="15" max="15" width="9.875" style="6" customWidth="1"/>
    <col min="16" max="16" width="10.625" style="6" customWidth="1"/>
    <col min="17" max="17" width="9.75390625" style="6" customWidth="1"/>
    <col min="18" max="18" width="9.75390625" style="6" bestFit="1" customWidth="1"/>
    <col min="19" max="19" width="9.75390625" style="6" customWidth="1"/>
    <col min="20" max="20" width="11.25390625" style="6" customWidth="1"/>
    <col min="21" max="22" width="9.125" style="5" customWidth="1"/>
    <col min="23" max="16384" width="9.125" style="1" customWidth="1"/>
  </cols>
  <sheetData>
    <row r="1" ht="12.75">
      <c r="O1" s="7"/>
    </row>
    <row r="2" spans="1:20" ht="21" customHeight="1">
      <c r="A2" s="37" t="s">
        <v>32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4:20" ht="18.75" thickBot="1">
      <c r="D3" s="10" t="s">
        <v>47</v>
      </c>
      <c r="E3" s="9"/>
      <c r="T3" s="11" t="s">
        <v>20</v>
      </c>
    </row>
    <row r="4" spans="19:20" ht="12.75">
      <c r="S4" s="8" t="s">
        <v>17</v>
      </c>
      <c r="T4" s="12"/>
    </row>
    <row r="5" spans="1:20" ht="12.75">
      <c r="A5" s="1" t="s">
        <v>21</v>
      </c>
      <c r="S5" s="8" t="s">
        <v>18</v>
      </c>
      <c r="T5" s="13"/>
    </row>
    <row r="6" spans="1:20" ht="13.5" thickBot="1">
      <c r="A6" s="1" t="s">
        <v>22</v>
      </c>
      <c r="S6" s="8" t="s">
        <v>19</v>
      </c>
      <c r="T6" s="14"/>
    </row>
    <row r="7" ht="13.5" thickBot="1"/>
    <row r="8" spans="1:22" s="3" customFormat="1" ht="12.75" customHeight="1" thickBot="1">
      <c r="A8" s="40" t="s">
        <v>0</v>
      </c>
      <c r="B8" s="41" t="s">
        <v>1</v>
      </c>
      <c r="C8" s="40" t="s">
        <v>31</v>
      </c>
      <c r="D8" s="42" t="s">
        <v>30</v>
      </c>
      <c r="E8" s="39" t="s">
        <v>2</v>
      </c>
      <c r="F8" s="39"/>
      <c r="G8" s="39"/>
      <c r="H8" s="36" t="s">
        <v>6</v>
      </c>
      <c r="I8" s="39" t="s">
        <v>23</v>
      </c>
      <c r="J8" s="39"/>
      <c r="K8" s="39"/>
      <c r="L8" s="36" t="s">
        <v>26</v>
      </c>
      <c r="M8" s="39" t="s">
        <v>24</v>
      </c>
      <c r="N8" s="39"/>
      <c r="O8" s="39"/>
      <c r="P8" s="36" t="s">
        <v>27</v>
      </c>
      <c r="Q8" s="39" t="s">
        <v>25</v>
      </c>
      <c r="R8" s="39"/>
      <c r="S8" s="39"/>
      <c r="T8" s="36" t="s">
        <v>28</v>
      </c>
      <c r="U8" s="17"/>
      <c r="V8" s="15"/>
    </row>
    <row r="9" spans="1:21" ht="46.5" thickBot="1">
      <c r="A9" s="40"/>
      <c r="B9" s="41"/>
      <c r="C9" s="40"/>
      <c r="D9" s="42"/>
      <c r="E9" s="25" t="s">
        <v>3</v>
      </c>
      <c r="F9" s="25" t="s">
        <v>4</v>
      </c>
      <c r="G9" s="25" t="s">
        <v>5</v>
      </c>
      <c r="H9" s="36"/>
      <c r="I9" s="25" t="s">
        <v>7</v>
      </c>
      <c r="J9" s="25" t="s">
        <v>8</v>
      </c>
      <c r="K9" s="25" t="s">
        <v>9</v>
      </c>
      <c r="L9" s="36"/>
      <c r="M9" s="25" t="s">
        <v>10</v>
      </c>
      <c r="N9" s="25" t="s">
        <v>11</v>
      </c>
      <c r="O9" s="25" t="s">
        <v>12</v>
      </c>
      <c r="P9" s="36"/>
      <c r="Q9" s="25" t="s">
        <v>13</v>
      </c>
      <c r="R9" s="25" t="s">
        <v>14</v>
      </c>
      <c r="S9" s="25" t="s">
        <v>15</v>
      </c>
      <c r="T9" s="36"/>
      <c r="U9" s="18"/>
    </row>
    <row r="10" spans="1:22" s="2" customFormat="1" ht="13.5" thickBot="1">
      <c r="A10" s="26">
        <v>1</v>
      </c>
      <c r="B10" s="26">
        <f>A10+1</f>
        <v>2</v>
      </c>
      <c r="C10" s="26">
        <f aca="true" t="shared" si="0" ref="C10:T10">B10+1</f>
        <v>3</v>
      </c>
      <c r="D10" s="27">
        <f t="shared" si="0"/>
        <v>4</v>
      </c>
      <c r="E10" s="27">
        <v>5</v>
      </c>
      <c r="F10" s="27">
        <f t="shared" si="0"/>
        <v>6</v>
      </c>
      <c r="G10" s="27">
        <f t="shared" si="0"/>
        <v>7</v>
      </c>
      <c r="H10" s="31">
        <f t="shared" si="0"/>
        <v>8</v>
      </c>
      <c r="I10" s="27">
        <f t="shared" si="0"/>
        <v>9</v>
      </c>
      <c r="J10" s="27">
        <f t="shared" si="0"/>
        <v>10</v>
      </c>
      <c r="K10" s="27">
        <f t="shared" si="0"/>
        <v>11</v>
      </c>
      <c r="L10" s="31">
        <f t="shared" si="0"/>
        <v>12</v>
      </c>
      <c r="M10" s="27">
        <f t="shared" si="0"/>
        <v>13</v>
      </c>
      <c r="N10" s="27">
        <f t="shared" si="0"/>
        <v>14</v>
      </c>
      <c r="O10" s="27">
        <f t="shared" si="0"/>
        <v>15</v>
      </c>
      <c r="P10" s="31">
        <f t="shared" si="0"/>
        <v>16</v>
      </c>
      <c r="Q10" s="27">
        <f t="shared" si="0"/>
        <v>17</v>
      </c>
      <c r="R10" s="27">
        <f t="shared" si="0"/>
        <v>18</v>
      </c>
      <c r="S10" s="27">
        <f t="shared" si="0"/>
        <v>19</v>
      </c>
      <c r="T10" s="31">
        <f t="shared" si="0"/>
        <v>20</v>
      </c>
      <c r="U10" s="19"/>
      <c r="V10" s="16"/>
    </row>
    <row r="11" spans="1:21" ht="13.5" thickBot="1">
      <c r="A11" s="28" t="s">
        <v>16</v>
      </c>
      <c r="B11" s="29">
        <v>10</v>
      </c>
      <c r="C11" s="21"/>
      <c r="D11" s="23">
        <v>23553.44416</v>
      </c>
      <c r="E11" s="23">
        <v>23553.44</v>
      </c>
      <c r="F11" s="23">
        <f>E24</f>
        <v>23738.75</v>
      </c>
      <c r="G11" s="23">
        <f>F24</f>
        <v>12967.790000000005</v>
      </c>
      <c r="H11" s="32">
        <f>D11</f>
        <v>23553.44416</v>
      </c>
      <c r="I11" s="23">
        <f>G24</f>
        <v>9787.34</v>
      </c>
      <c r="J11" s="23">
        <f>I24</f>
        <v>4393.639999999999</v>
      </c>
      <c r="K11" s="23">
        <f>J24</f>
        <v>5635.84</v>
      </c>
      <c r="L11" s="32">
        <f>I11</f>
        <v>9787.34</v>
      </c>
      <c r="M11" s="23">
        <f>K24</f>
        <v>5193.240000000002</v>
      </c>
      <c r="N11" s="23">
        <f>M24</f>
        <v>11083.840000000004</v>
      </c>
      <c r="O11" s="23">
        <f>N24</f>
        <v>9213.740000000002</v>
      </c>
      <c r="P11" s="32">
        <f>M11</f>
        <v>5193.240000000002</v>
      </c>
      <c r="Q11" s="23">
        <f>O24</f>
        <v>12052.640000000003</v>
      </c>
      <c r="R11" s="23">
        <f>P24</f>
        <v>12052.639999999996</v>
      </c>
      <c r="S11" s="23">
        <f>Q24</f>
        <v>17640.940000000002</v>
      </c>
      <c r="T11" s="32">
        <f>Q11</f>
        <v>12052.640000000003</v>
      </c>
      <c r="U11" s="20"/>
    </row>
    <row r="12" spans="1:21" ht="13.5" thickBot="1">
      <c r="A12" s="28" t="s">
        <v>33</v>
      </c>
      <c r="B12" s="29">
        <v>20</v>
      </c>
      <c r="C12" s="21"/>
      <c r="D12" s="22">
        <f>H12+L12+P12+T12</f>
        <v>279997</v>
      </c>
      <c r="E12" s="23">
        <v>21771.4</v>
      </c>
      <c r="F12" s="23">
        <v>18433.3</v>
      </c>
      <c r="G12" s="23">
        <v>27333.6</v>
      </c>
      <c r="H12" s="32">
        <f aca="true" t="shared" si="1" ref="H12:H21">E12+F12+G12</f>
        <v>67538.29999999999</v>
      </c>
      <c r="I12" s="23">
        <v>26641.8</v>
      </c>
      <c r="J12" s="23">
        <v>18922.8</v>
      </c>
      <c r="K12" s="23">
        <v>25340.5</v>
      </c>
      <c r="L12" s="32">
        <f aca="true" t="shared" si="2" ref="L12:L21">I12+J12+K12</f>
        <v>70905.1</v>
      </c>
      <c r="M12" s="23">
        <v>27824.7</v>
      </c>
      <c r="N12" s="23">
        <v>21592.8</v>
      </c>
      <c r="O12" s="23">
        <v>22036</v>
      </c>
      <c r="P12" s="32">
        <f aca="true" t="shared" si="3" ref="P12:P21">M12+N12+O12</f>
        <v>71453.5</v>
      </c>
      <c r="Q12" s="23">
        <v>27707.8</v>
      </c>
      <c r="R12" s="23">
        <v>16353.4</v>
      </c>
      <c r="S12" s="23">
        <v>26038.9</v>
      </c>
      <c r="T12" s="32">
        <f aca="true" t="shared" si="4" ref="T12:T21">Q12+R12+S12</f>
        <v>70100.1</v>
      </c>
      <c r="U12" s="20"/>
    </row>
    <row r="13" spans="1:21" ht="48.75" thickBot="1">
      <c r="A13" s="28" t="s">
        <v>34</v>
      </c>
      <c r="B13" s="29">
        <v>30</v>
      </c>
      <c r="C13" s="21"/>
      <c r="D13" s="22">
        <f aca="true" t="shared" si="5" ref="D13:D23">H13+L13+P13+T13</f>
        <v>29415</v>
      </c>
      <c r="E13" s="23">
        <v>2452</v>
      </c>
      <c r="F13" s="23">
        <v>2452</v>
      </c>
      <c r="G13" s="23">
        <v>3677</v>
      </c>
      <c r="H13" s="32">
        <f t="shared" si="1"/>
        <v>8581</v>
      </c>
      <c r="I13" s="23">
        <v>2450</v>
      </c>
      <c r="J13" s="23">
        <v>2451</v>
      </c>
      <c r="K13" s="23">
        <v>1227</v>
      </c>
      <c r="L13" s="32">
        <f t="shared" si="2"/>
        <v>6128</v>
      </c>
      <c r="M13" s="23">
        <v>2451</v>
      </c>
      <c r="N13" s="23">
        <v>2451</v>
      </c>
      <c r="O13" s="23">
        <v>2451</v>
      </c>
      <c r="P13" s="32">
        <f t="shared" si="3"/>
        <v>7353</v>
      </c>
      <c r="Q13" s="23">
        <v>2451</v>
      </c>
      <c r="R13" s="23">
        <v>2451</v>
      </c>
      <c r="S13" s="23">
        <v>2451</v>
      </c>
      <c r="T13" s="32">
        <f t="shared" si="4"/>
        <v>7353</v>
      </c>
      <c r="U13" s="20"/>
    </row>
    <row r="14" spans="1:21" ht="36.75" thickBot="1">
      <c r="A14" s="28" t="s">
        <v>35</v>
      </c>
      <c r="B14" s="29">
        <v>40</v>
      </c>
      <c r="C14" s="21"/>
      <c r="D14" s="22">
        <f t="shared" si="5"/>
        <v>0</v>
      </c>
      <c r="E14" s="23"/>
      <c r="F14" s="23"/>
      <c r="G14" s="23"/>
      <c r="H14" s="32">
        <f t="shared" si="1"/>
        <v>0</v>
      </c>
      <c r="I14" s="23"/>
      <c r="J14" s="23"/>
      <c r="K14" s="23"/>
      <c r="L14" s="32">
        <f t="shared" si="2"/>
        <v>0</v>
      </c>
      <c r="M14" s="23"/>
      <c r="N14" s="23"/>
      <c r="O14" s="23"/>
      <c r="P14" s="32">
        <f t="shared" si="3"/>
        <v>0</v>
      </c>
      <c r="Q14" s="23"/>
      <c r="R14" s="23"/>
      <c r="S14" s="23"/>
      <c r="T14" s="32">
        <f t="shared" si="4"/>
        <v>0</v>
      </c>
      <c r="U14" s="20"/>
    </row>
    <row r="15" spans="1:21" ht="24.75" thickBot="1">
      <c r="A15" s="28" t="s">
        <v>36</v>
      </c>
      <c r="B15" s="29">
        <v>50</v>
      </c>
      <c r="C15" s="22"/>
      <c r="D15" s="22">
        <f t="shared" si="5"/>
        <v>89175.7</v>
      </c>
      <c r="E15" s="30"/>
      <c r="F15" s="30">
        <v>1600</v>
      </c>
      <c r="G15" s="30"/>
      <c r="H15" s="32">
        <f t="shared" si="1"/>
        <v>1600</v>
      </c>
      <c r="I15" s="30"/>
      <c r="J15" s="30">
        <v>10000</v>
      </c>
      <c r="K15" s="30">
        <v>24016.5</v>
      </c>
      <c r="L15" s="32">
        <f t="shared" si="2"/>
        <v>34016.5</v>
      </c>
      <c r="M15" s="30"/>
      <c r="N15" s="30"/>
      <c r="O15" s="30"/>
      <c r="P15" s="32">
        <f t="shared" si="3"/>
        <v>0</v>
      </c>
      <c r="Q15" s="30"/>
      <c r="R15" s="30">
        <v>9860</v>
      </c>
      <c r="S15" s="30">
        <v>43699.2</v>
      </c>
      <c r="T15" s="32">
        <f t="shared" si="4"/>
        <v>53559.2</v>
      </c>
      <c r="U15" s="20"/>
    </row>
    <row r="16" spans="1:21" ht="24.75" thickBot="1">
      <c r="A16" s="28" t="s">
        <v>37</v>
      </c>
      <c r="B16" s="29">
        <v>60</v>
      </c>
      <c r="C16" s="22"/>
      <c r="D16" s="22">
        <f t="shared" si="5"/>
        <v>398587.7</v>
      </c>
      <c r="E16" s="23">
        <f>E12+E13+E14+E15</f>
        <v>24223.4</v>
      </c>
      <c r="F16" s="23">
        <f aca="true" t="shared" si="6" ref="F16:S16">F12+F13+F14+F15</f>
        <v>22485.3</v>
      </c>
      <c r="G16" s="23">
        <f t="shared" si="6"/>
        <v>31010.6</v>
      </c>
      <c r="H16" s="32">
        <f t="shared" si="1"/>
        <v>77719.29999999999</v>
      </c>
      <c r="I16" s="23">
        <f t="shared" si="6"/>
        <v>29091.8</v>
      </c>
      <c r="J16" s="23">
        <f t="shared" si="6"/>
        <v>31373.8</v>
      </c>
      <c r="K16" s="23">
        <f t="shared" si="6"/>
        <v>50584</v>
      </c>
      <c r="L16" s="32">
        <f t="shared" si="2"/>
        <v>111049.6</v>
      </c>
      <c r="M16" s="23">
        <f t="shared" si="6"/>
        <v>30275.7</v>
      </c>
      <c r="N16" s="23">
        <f t="shared" si="6"/>
        <v>24043.8</v>
      </c>
      <c r="O16" s="23">
        <f t="shared" si="6"/>
        <v>24487</v>
      </c>
      <c r="P16" s="32">
        <f t="shared" si="3"/>
        <v>78806.5</v>
      </c>
      <c r="Q16" s="23">
        <f t="shared" si="6"/>
        <v>30158.8</v>
      </c>
      <c r="R16" s="23">
        <f t="shared" si="6"/>
        <v>28664.4</v>
      </c>
      <c r="S16" s="23">
        <f t="shared" si="6"/>
        <v>72189.1</v>
      </c>
      <c r="T16" s="32">
        <f t="shared" si="4"/>
        <v>131012.3</v>
      </c>
      <c r="U16" s="20"/>
    </row>
    <row r="17" spans="1:21" ht="13.5" thickBot="1">
      <c r="A17" s="28" t="s">
        <v>29</v>
      </c>
      <c r="B17" s="29">
        <v>70</v>
      </c>
      <c r="C17" s="21"/>
      <c r="D17" s="22">
        <f t="shared" si="5"/>
        <v>0</v>
      </c>
      <c r="E17" s="23"/>
      <c r="F17" s="23"/>
      <c r="G17" s="23"/>
      <c r="H17" s="32">
        <f t="shared" si="1"/>
        <v>0</v>
      </c>
      <c r="I17" s="23"/>
      <c r="J17" s="23"/>
      <c r="K17" s="23"/>
      <c r="L17" s="32">
        <f t="shared" si="2"/>
        <v>0</v>
      </c>
      <c r="M17" s="23"/>
      <c r="N17" s="23"/>
      <c r="O17" s="23"/>
      <c r="P17" s="32">
        <f t="shared" si="3"/>
        <v>0</v>
      </c>
      <c r="Q17" s="23"/>
      <c r="R17" s="23"/>
      <c r="S17" s="23"/>
      <c r="T17" s="32">
        <f t="shared" si="4"/>
        <v>0</v>
      </c>
      <c r="U17" s="20"/>
    </row>
    <row r="18" spans="1:21" ht="24.75" thickBot="1">
      <c r="A18" s="28" t="s">
        <v>38</v>
      </c>
      <c r="B18" s="29">
        <v>80</v>
      </c>
      <c r="C18" s="22"/>
      <c r="D18" s="22">
        <f t="shared" si="5"/>
        <v>0</v>
      </c>
      <c r="E18" s="23"/>
      <c r="F18" s="23"/>
      <c r="G18" s="23"/>
      <c r="H18" s="32">
        <f t="shared" si="1"/>
        <v>0</v>
      </c>
      <c r="I18" s="23"/>
      <c r="J18" s="23"/>
      <c r="K18" s="23"/>
      <c r="L18" s="32">
        <f t="shared" si="2"/>
        <v>0</v>
      </c>
      <c r="M18" s="23"/>
      <c r="N18" s="23"/>
      <c r="O18" s="23"/>
      <c r="P18" s="32">
        <f t="shared" si="3"/>
        <v>0</v>
      </c>
      <c r="Q18" s="23"/>
      <c r="R18" s="23"/>
      <c r="S18" s="23"/>
      <c r="T18" s="32">
        <f t="shared" si="4"/>
        <v>0</v>
      </c>
      <c r="U18" s="20"/>
    </row>
    <row r="19" spans="1:21" ht="24.75" thickBot="1">
      <c r="A19" s="28" t="s">
        <v>39</v>
      </c>
      <c r="B19" s="29">
        <v>90</v>
      </c>
      <c r="C19" s="23"/>
      <c r="D19" s="22">
        <f t="shared" si="5"/>
        <v>334995.8</v>
      </c>
      <c r="E19" s="23">
        <v>24038.09</v>
      </c>
      <c r="F19" s="23">
        <v>28256.26</v>
      </c>
      <c r="G19" s="23">
        <v>29191.05</v>
      </c>
      <c r="H19" s="32">
        <f t="shared" si="1"/>
        <v>81485.4</v>
      </c>
      <c r="I19" s="23">
        <v>31485.5</v>
      </c>
      <c r="J19" s="23">
        <v>30131.6</v>
      </c>
      <c r="K19" s="23">
        <v>27010.1</v>
      </c>
      <c r="L19" s="32">
        <f t="shared" si="2"/>
        <v>88627.2</v>
      </c>
      <c r="M19" s="23">
        <v>24385.1</v>
      </c>
      <c r="N19" s="23">
        <v>25913.9</v>
      </c>
      <c r="O19" s="23">
        <v>21648.1</v>
      </c>
      <c r="P19" s="32">
        <f t="shared" si="3"/>
        <v>71947.1</v>
      </c>
      <c r="Q19" s="23">
        <v>24570.5</v>
      </c>
      <c r="R19" s="23">
        <v>24469.9</v>
      </c>
      <c r="S19" s="23">
        <v>43895.7</v>
      </c>
      <c r="T19" s="32">
        <f t="shared" si="4"/>
        <v>92936.1</v>
      </c>
      <c r="U19" s="20"/>
    </row>
    <row r="20" spans="1:21" ht="36.75" thickBot="1">
      <c r="A20" s="28" t="s">
        <v>40</v>
      </c>
      <c r="B20" s="29">
        <v>100</v>
      </c>
      <c r="C20" s="23"/>
      <c r="D20" s="22">
        <f t="shared" si="5"/>
        <v>0</v>
      </c>
      <c r="E20" s="23"/>
      <c r="F20" s="23"/>
      <c r="G20" s="23"/>
      <c r="H20" s="32">
        <f t="shared" si="1"/>
        <v>0</v>
      </c>
      <c r="I20" s="23"/>
      <c r="J20" s="23"/>
      <c r="K20" s="23"/>
      <c r="L20" s="32">
        <f t="shared" si="2"/>
        <v>0</v>
      </c>
      <c r="M20" s="23"/>
      <c r="N20" s="23"/>
      <c r="O20" s="23"/>
      <c r="P20" s="32">
        <f t="shared" si="3"/>
        <v>0</v>
      </c>
      <c r="Q20" s="23"/>
      <c r="R20" s="23"/>
      <c r="S20" s="23"/>
      <c r="T20" s="32">
        <f t="shared" si="4"/>
        <v>0</v>
      </c>
      <c r="U20" s="20"/>
    </row>
    <row r="21" spans="1:21" ht="24.75" thickBot="1">
      <c r="A21" s="28" t="s">
        <v>41</v>
      </c>
      <c r="B21" s="29">
        <v>110</v>
      </c>
      <c r="C21" s="21">
        <v>0</v>
      </c>
      <c r="D21" s="22">
        <f t="shared" si="5"/>
        <v>67715.7</v>
      </c>
      <c r="E21" s="23"/>
      <c r="F21" s="23">
        <v>5000</v>
      </c>
      <c r="G21" s="23">
        <v>5000</v>
      </c>
      <c r="H21" s="32">
        <f t="shared" si="1"/>
        <v>10000</v>
      </c>
      <c r="I21" s="23">
        <v>3000</v>
      </c>
      <c r="J21" s="23"/>
      <c r="K21" s="23">
        <v>24016.5</v>
      </c>
      <c r="L21" s="32">
        <f t="shared" si="2"/>
        <v>27016.5</v>
      </c>
      <c r="M21" s="23"/>
      <c r="N21" s="23"/>
      <c r="O21" s="23"/>
      <c r="P21" s="32">
        <f t="shared" si="3"/>
        <v>0</v>
      </c>
      <c r="Q21" s="23"/>
      <c r="R21" s="23"/>
      <c r="S21" s="23">
        <v>30699.2</v>
      </c>
      <c r="T21" s="32">
        <f t="shared" si="4"/>
        <v>30699.2</v>
      </c>
      <c r="U21" s="20"/>
    </row>
    <row r="22" spans="1:248" s="4" customFormat="1" ht="24.75" thickBot="1">
      <c r="A22" s="28" t="s">
        <v>42</v>
      </c>
      <c r="B22" s="29">
        <v>120</v>
      </c>
      <c r="C22" s="23">
        <f>C20+C21</f>
        <v>0</v>
      </c>
      <c r="D22" s="22">
        <f t="shared" si="5"/>
        <v>402711.49999999994</v>
      </c>
      <c r="E22" s="23">
        <f>E18+E19+E20+E21</f>
        <v>24038.09</v>
      </c>
      <c r="F22" s="23">
        <f aca="true" t="shared" si="7" ref="F22:T22">F18+F19+F20+F21</f>
        <v>33256.259999999995</v>
      </c>
      <c r="G22" s="23">
        <f t="shared" si="7"/>
        <v>34191.05</v>
      </c>
      <c r="H22" s="32">
        <f t="shared" si="7"/>
        <v>91485.4</v>
      </c>
      <c r="I22" s="23">
        <f t="shared" si="7"/>
        <v>34485.5</v>
      </c>
      <c r="J22" s="23">
        <f t="shared" si="7"/>
        <v>30131.6</v>
      </c>
      <c r="K22" s="23">
        <f t="shared" si="7"/>
        <v>51026.6</v>
      </c>
      <c r="L22" s="32">
        <f t="shared" si="7"/>
        <v>115643.7</v>
      </c>
      <c r="M22" s="23">
        <f t="shared" si="7"/>
        <v>24385.1</v>
      </c>
      <c r="N22" s="23">
        <f t="shared" si="7"/>
        <v>25913.9</v>
      </c>
      <c r="O22" s="23">
        <f t="shared" si="7"/>
        <v>21648.1</v>
      </c>
      <c r="P22" s="32">
        <f t="shared" si="7"/>
        <v>71947.1</v>
      </c>
      <c r="Q22" s="23">
        <f t="shared" si="7"/>
        <v>24570.5</v>
      </c>
      <c r="R22" s="23">
        <f t="shared" si="7"/>
        <v>24469.9</v>
      </c>
      <c r="S22" s="23">
        <f t="shared" si="7"/>
        <v>74594.9</v>
      </c>
      <c r="T22" s="32">
        <f t="shared" si="7"/>
        <v>123635.3</v>
      </c>
      <c r="U22" s="24">
        <f>U20-E11</f>
        <v>-23553.44</v>
      </c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</row>
    <row r="23" spans="1:20" ht="24.75" thickBot="1">
      <c r="A23" s="28" t="s">
        <v>43</v>
      </c>
      <c r="B23" s="29">
        <v>130</v>
      </c>
      <c r="C23" s="21"/>
      <c r="D23" s="22">
        <f t="shared" si="5"/>
        <v>-4123.800000000003</v>
      </c>
      <c r="E23" s="23">
        <f>E16-E22</f>
        <v>185.3100000000013</v>
      </c>
      <c r="F23" s="23">
        <f aca="true" t="shared" si="8" ref="F23:T23">F16-F22</f>
        <v>-10770.959999999995</v>
      </c>
      <c r="G23" s="23">
        <f t="shared" si="8"/>
        <v>-3180.4500000000044</v>
      </c>
      <c r="H23" s="32">
        <f t="shared" si="8"/>
        <v>-13766.100000000006</v>
      </c>
      <c r="I23" s="23">
        <f t="shared" si="8"/>
        <v>-5393.700000000001</v>
      </c>
      <c r="J23" s="23">
        <f t="shared" si="8"/>
        <v>1242.2000000000007</v>
      </c>
      <c r="K23" s="23">
        <f t="shared" si="8"/>
        <v>-442.59999999999854</v>
      </c>
      <c r="L23" s="32">
        <f t="shared" si="8"/>
        <v>-4594.099999999991</v>
      </c>
      <c r="M23" s="23">
        <f t="shared" si="8"/>
        <v>5890.600000000002</v>
      </c>
      <c r="N23" s="23">
        <f t="shared" si="8"/>
        <v>-1870.1000000000022</v>
      </c>
      <c r="O23" s="23">
        <f t="shared" si="8"/>
        <v>2838.9000000000015</v>
      </c>
      <c r="P23" s="32">
        <f t="shared" si="8"/>
        <v>6859.399999999994</v>
      </c>
      <c r="Q23" s="23">
        <f t="shared" si="8"/>
        <v>5588.299999999999</v>
      </c>
      <c r="R23" s="23">
        <f t="shared" si="8"/>
        <v>4194.5</v>
      </c>
      <c r="S23" s="23">
        <f t="shared" si="8"/>
        <v>-2405.7999999999884</v>
      </c>
      <c r="T23" s="32">
        <f t="shared" si="8"/>
        <v>7377</v>
      </c>
    </row>
    <row r="24" spans="1:20" ht="24.75" thickBot="1">
      <c r="A24" s="28" t="s">
        <v>44</v>
      </c>
      <c r="B24" s="29">
        <v>140</v>
      </c>
      <c r="C24" s="21"/>
      <c r="D24" s="22">
        <f>D11+D23</f>
        <v>19429.644159999996</v>
      </c>
      <c r="E24" s="23">
        <f>E11+E23</f>
        <v>23738.75</v>
      </c>
      <c r="F24" s="23">
        <f aca="true" t="shared" si="9" ref="F24:T24">F11+F23</f>
        <v>12967.790000000005</v>
      </c>
      <c r="G24" s="23">
        <f t="shared" si="9"/>
        <v>9787.34</v>
      </c>
      <c r="H24" s="32">
        <f t="shared" si="9"/>
        <v>9787.344159999993</v>
      </c>
      <c r="I24" s="23">
        <f t="shared" si="9"/>
        <v>4393.639999999999</v>
      </c>
      <c r="J24" s="23">
        <f t="shared" si="9"/>
        <v>5635.84</v>
      </c>
      <c r="K24" s="23">
        <f t="shared" si="9"/>
        <v>5193.240000000002</v>
      </c>
      <c r="L24" s="32">
        <f t="shared" si="9"/>
        <v>5193.240000000009</v>
      </c>
      <c r="M24" s="23">
        <f t="shared" si="9"/>
        <v>11083.840000000004</v>
      </c>
      <c r="N24" s="23">
        <f t="shared" si="9"/>
        <v>9213.740000000002</v>
      </c>
      <c r="O24" s="23">
        <f t="shared" si="9"/>
        <v>12052.640000000003</v>
      </c>
      <c r="P24" s="32">
        <f t="shared" si="9"/>
        <v>12052.639999999996</v>
      </c>
      <c r="Q24" s="23">
        <f t="shared" si="9"/>
        <v>17640.940000000002</v>
      </c>
      <c r="R24" s="23">
        <f t="shared" si="9"/>
        <v>16247.139999999996</v>
      </c>
      <c r="S24" s="23">
        <f t="shared" si="9"/>
        <v>15235.140000000014</v>
      </c>
      <c r="T24" s="32">
        <f t="shared" si="9"/>
        <v>19429.640000000003</v>
      </c>
    </row>
    <row r="25" spans="1:20" ht="48.75" thickBot="1">
      <c r="A25" s="28" t="s">
        <v>45</v>
      </c>
      <c r="B25" s="29">
        <v>150</v>
      </c>
      <c r="C25" s="21"/>
      <c r="D25" s="22">
        <f>D11-D24</f>
        <v>4123.800000000003</v>
      </c>
      <c r="E25" s="23">
        <f>E24-D11</f>
        <v>185.3058400000009</v>
      </c>
      <c r="F25" s="23">
        <f>F24-D11</f>
        <v>-10585.654159999995</v>
      </c>
      <c r="G25" s="23">
        <f>G24-D11</f>
        <v>-13766.104159999999</v>
      </c>
      <c r="H25" s="32">
        <f>H24-D11</f>
        <v>-13766.100000000006</v>
      </c>
      <c r="I25" s="23">
        <f>I24-D11</f>
        <v>-19159.80416</v>
      </c>
      <c r="J25" s="23">
        <f>J24-D11</f>
        <v>-17917.60416</v>
      </c>
      <c r="K25" s="23">
        <f>K24-D11</f>
        <v>-18360.204159999998</v>
      </c>
      <c r="L25" s="32">
        <f>L24-D11</f>
        <v>-18360.20415999999</v>
      </c>
      <c r="M25" s="23">
        <f>M24-D11</f>
        <v>-12469.604159999995</v>
      </c>
      <c r="N25" s="23">
        <f>N24-D11</f>
        <v>-14339.704159999998</v>
      </c>
      <c r="O25" s="23">
        <f>O24-D11</f>
        <v>-11500.804159999996</v>
      </c>
      <c r="P25" s="32">
        <f>P24-D11</f>
        <v>-11500.804160000003</v>
      </c>
      <c r="Q25" s="23">
        <f>Q24-D11</f>
        <v>-5912.504159999997</v>
      </c>
      <c r="R25" s="23">
        <f>R24-D11</f>
        <v>-7306.304160000003</v>
      </c>
      <c r="S25" s="23">
        <f>S24-D11</f>
        <v>-8318.304159999985</v>
      </c>
      <c r="T25" s="32">
        <f>T24-D11</f>
        <v>-4123.804159999996</v>
      </c>
    </row>
    <row r="28" ht="12.75">
      <c r="C28" s="6" t="s">
        <v>46</v>
      </c>
    </row>
    <row r="43" spans="1:20" ht="21" customHeight="1">
      <c r="A43" s="37" t="s">
        <v>32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</row>
    <row r="44" spans="3:20" ht="18.75" customHeight="1" thickBot="1">
      <c r="C44" s="38" t="s">
        <v>48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T44" s="11" t="s">
        <v>20</v>
      </c>
    </row>
    <row r="45" spans="19:20" ht="12.75">
      <c r="S45" s="8" t="s">
        <v>17</v>
      </c>
      <c r="T45" s="12"/>
    </row>
    <row r="46" spans="1:20" ht="12.75">
      <c r="A46" s="1" t="s">
        <v>21</v>
      </c>
      <c r="S46" s="8" t="s">
        <v>18</v>
      </c>
      <c r="T46" s="13"/>
    </row>
    <row r="47" spans="1:20" ht="13.5" thickBot="1">
      <c r="A47" s="1" t="s">
        <v>22</v>
      </c>
      <c r="S47" s="8" t="s">
        <v>19</v>
      </c>
      <c r="T47" s="14"/>
    </row>
    <row r="48" spans="1:20" ht="13.5" thickBot="1">
      <c r="A48" s="40" t="s">
        <v>0</v>
      </c>
      <c r="B48" s="41" t="s">
        <v>1</v>
      </c>
      <c r="C48" s="40" t="s">
        <v>31</v>
      </c>
      <c r="D48" s="42" t="s">
        <v>30</v>
      </c>
      <c r="E48" s="39" t="s">
        <v>2</v>
      </c>
      <c r="F48" s="39"/>
      <c r="G48" s="39"/>
      <c r="H48" s="36" t="s">
        <v>6</v>
      </c>
      <c r="I48" s="39" t="s">
        <v>23</v>
      </c>
      <c r="J48" s="39"/>
      <c r="K48" s="39"/>
      <c r="L48" s="36" t="s">
        <v>26</v>
      </c>
      <c r="M48" s="39" t="s">
        <v>24</v>
      </c>
      <c r="N48" s="39"/>
      <c r="O48" s="39"/>
      <c r="P48" s="36" t="s">
        <v>27</v>
      </c>
      <c r="Q48" s="39" t="s">
        <v>25</v>
      </c>
      <c r="R48" s="39"/>
      <c r="S48" s="39"/>
      <c r="T48" s="36" t="s">
        <v>28</v>
      </c>
    </row>
    <row r="49" spans="1:20" ht="46.5" thickBot="1">
      <c r="A49" s="40"/>
      <c r="B49" s="41"/>
      <c r="C49" s="40"/>
      <c r="D49" s="42"/>
      <c r="E49" s="25" t="s">
        <v>3</v>
      </c>
      <c r="F49" s="25" t="s">
        <v>4</v>
      </c>
      <c r="G49" s="25" t="s">
        <v>5</v>
      </c>
      <c r="H49" s="36"/>
      <c r="I49" s="25" t="s">
        <v>7</v>
      </c>
      <c r="J49" s="25" t="s">
        <v>8</v>
      </c>
      <c r="K49" s="25" t="s">
        <v>9</v>
      </c>
      <c r="L49" s="36"/>
      <c r="M49" s="25" t="s">
        <v>10</v>
      </c>
      <c r="N49" s="25" t="s">
        <v>11</v>
      </c>
      <c r="O49" s="25" t="s">
        <v>12</v>
      </c>
      <c r="P49" s="36"/>
      <c r="Q49" s="25" t="s">
        <v>13</v>
      </c>
      <c r="R49" s="25" t="s">
        <v>14</v>
      </c>
      <c r="S49" s="25" t="s">
        <v>15</v>
      </c>
      <c r="T49" s="36"/>
    </row>
    <row r="50" spans="1:20" ht="13.5" thickBot="1">
      <c r="A50" s="26">
        <v>1</v>
      </c>
      <c r="B50" s="26">
        <f>A50+1</f>
        <v>2</v>
      </c>
      <c r="C50" s="26">
        <f>B50+1</f>
        <v>3</v>
      </c>
      <c r="D50" s="27">
        <f>C50+1</f>
        <v>4</v>
      </c>
      <c r="E50" s="27">
        <v>5</v>
      </c>
      <c r="F50" s="27">
        <f aca="true" t="shared" si="10" ref="F50:T50">E50+1</f>
        <v>6</v>
      </c>
      <c r="G50" s="27">
        <f t="shared" si="10"/>
        <v>7</v>
      </c>
      <c r="H50" s="31">
        <f t="shared" si="10"/>
        <v>8</v>
      </c>
      <c r="I50" s="27">
        <f t="shared" si="10"/>
        <v>9</v>
      </c>
      <c r="J50" s="27">
        <f t="shared" si="10"/>
        <v>10</v>
      </c>
      <c r="K50" s="27">
        <f t="shared" si="10"/>
        <v>11</v>
      </c>
      <c r="L50" s="31">
        <f t="shared" si="10"/>
        <v>12</v>
      </c>
      <c r="M50" s="27">
        <f t="shared" si="10"/>
        <v>13</v>
      </c>
      <c r="N50" s="27">
        <f t="shared" si="10"/>
        <v>14</v>
      </c>
      <c r="O50" s="27">
        <f t="shared" si="10"/>
        <v>15</v>
      </c>
      <c r="P50" s="31">
        <f t="shared" si="10"/>
        <v>16</v>
      </c>
      <c r="Q50" s="27">
        <f t="shared" si="10"/>
        <v>17</v>
      </c>
      <c r="R50" s="27">
        <f t="shared" si="10"/>
        <v>18</v>
      </c>
      <c r="S50" s="27">
        <f t="shared" si="10"/>
        <v>19</v>
      </c>
      <c r="T50" s="31">
        <f t="shared" si="10"/>
        <v>20</v>
      </c>
    </row>
    <row r="51" spans="1:20" ht="13.5" thickBot="1">
      <c r="A51" s="28" t="s">
        <v>16</v>
      </c>
      <c r="B51" s="29">
        <v>10</v>
      </c>
      <c r="C51" s="21"/>
      <c r="D51" s="22">
        <v>24505.22</v>
      </c>
      <c r="E51" s="23">
        <v>24505.22</v>
      </c>
      <c r="F51" s="23">
        <f>E64</f>
        <v>18888.110000000008</v>
      </c>
      <c r="G51" s="23">
        <f>F64</f>
        <v>13001.510000000017</v>
      </c>
      <c r="H51" s="33">
        <f>D51</f>
        <v>24505.22</v>
      </c>
      <c r="I51" s="23">
        <f>G64</f>
        <v>13012.720000000016</v>
      </c>
      <c r="J51" s="23">
        <f>I64</f>
        <v>7657.460000000014</v>
      </c>
      <c r="K51" s="23">
        <f>J64</f>
        <v>6341.460000000014</v>
      </c>
      <c r="L51" s="33">
        <f>I51</f>
        <v>13012.720000000016</v>
      </c>
      <c r="M51" s="23">
        <f>K64</f>
        <v>5898.860000000022</v>
      </c>
      <c r="N51" s="23">
        <f>M64</f>
        <v>11791.06000000002</v>
      </c>
      <c r="O51" s="23">
        <f>N64</f>
        <v>9920.960000000014</v>
      </c>
      <c r="P51" s="33">
        <f>M51</f>
        <v>5898.860000000022</v>
      </c>
      <c r="Q51" s="23">
        <f>O64</f>
        <v>12778.820000000022</v>
      </c>
      <c r="R51" s="23">
        <f>Q64</f>
        <v>18311.320000000014</v>
      </c>
      <c r="S51" s="23">
        <f>R64</f>
        <v>22505.820000000014</v>
      </c>
      <c r="T51" s="33">
        <f>Q51</f>
        <v>12778.820000000022</v>
      </c>
    </row>
    <row r="52" spans="1:20" ht="13.5" thickBot="1">
      <c r="A52" s="28" t="s">
        <v>33</v>
      </c>
      <c r="B52" s="29">
        <v>20</v>
      </c>
      <c r="C52" s="34">
        <v>571144.004</v>
      </c>
      <c r="D52" s="22">
        <f>H52+L52+P52+T52</f>
        <v>279997</v>
      </c>
      <c r="E52" s="23">
        <v>21771.4</v>
      </c>
      <c r="F52" s="23">
        <v>18433.3</v>
      </c>
      <c r="G52" s="23">
        <v>27333.6</v>
      </c>
      <c r="H52" s="33">
        <f aca="true" t="shared" si="11" ref="H52:H61">E52+F52+G52</f>
        <v>67538.29999999999</v>
      </c>
      <c r="I52" s="23">
        <v>26641.8</v>
      </c>
      <c r="J52" s="23">
        <v>18922.8</v>
      </c>
      <c r="K52" s="23">
        <v>25340.5</v>
      </c>
      <c r="L52" s="33">
        <f aca="true" t="shared" si="12" ref="L52:L61">I52+J52+K52</f>
        <v>70905.1</v>
      </c>
      <c r="M52" s="23">
        <v>27824.7</v>
      </c>
      <c r="N52" s="23">
        <v>21592.8</v>
      </c>
      <c r="O52" s="23">
        <v>22036</v>
      </c>
      <c r="P52" s="33">
        <f aca="true" t="shared" si="13" ref="P52:P61">M52+N52+O52</f>
        <v>71453.5</v>
      </c>
      <c r="Q52" s="23">
        <v>27707.8</v>
      </c>
      <c r="R52" s="23">
        <v>16353.4</v>
      </c>
      <c r="S52" s="23">
        <v>26038.9</v>
      </c>
      <c r="T52" s="33">
        <f aca="true" t="shared" si="14" ref="T52:T61">Q52+R52+S52</f>
        <v>70100.1</v>
      </c>
    </row>
    <row r="53" spans="1:20" ht="48.75" thickBot="1">
      <c r="A53" s="28" t="s">
        <v>34</v>
      </c>
      <c r="B53" s="29">
        <v>30</v>
      </c>
      <c r="C53" s="34"/>
      <c r="D53" s="22">
        <f>H53+L53+P53+T53</f>
        <v>29415</v>
      </c>
      <c r="E53" s="23">
        <v>2452</v>
      </c>
      <c r="F53" s="23">
        <v>2452</v>
      </c>
      <c r="G53" s="23">
        <v>3677</v>
      </c>
      <c r="H53" s="33">
        <f t="shared" si="11"/>
        <v>8581</v>
      </c>
      <c r="I53" s="23">
        <v>2450</v>
      </c>
      <c r="J53" s="23">
        <v>2451</v>
      </c>
      <c r="K53" s="23">
        <v>1227</v>
      </c>
      <c r="L53" s="33">
        <f t="shared" si="12"/>
        <v>6128</v>
      </c>
      <c r="M53" s="23">
        <v>2451</v>
      </c>
      <c r="N53" s="23">
        <v>2451</v>
      </c>
      <c r="O53" s="23">
        <v>2451</v>
      </c>
      <c r="P53" s="33">
        <f t="shared" si="13"/>
        <v>7353</v>
      </c>
      <c r="Q53" s="23">
        <v>2451</v>
      </c>
      <c r="R53" s="23">
        <v>2451</v>
      </c>
      <c r="S53" s="23">
        <v>2451</v>
      </c>
      <c r="T53" s="33">
        <f t="shared" si="14"/>
        <v>7353</v>
      </c>
    </row>
    <row r="54" spans="1:20" ht="36.75" thickBot="1">
      <c r="A54" s="28" t="s">
        <v>35</v>
      </c>
      <c r="B54" s="29">
        <v>40</v>
      </c>
      <c r="C54" s="34"/>
      <c r="D54" s="22">
        <f>H54+L54+P54+T54</f>
        <v>271161.57</v>
      </c>
      <c r="E54" s="23">
        <v>19727.7</v>
      </c>
      <c r="F54" s="23">
        <v>20216</v>
      </c>
      <c r="G54" s="23">
        <v>24313.4</v>
      </c>
      <c r="H54" s="33">
        <f t="shared" si="11"/>
        <v>64257.1</v>
      </c>
      <c r="I54" s="23">
        <v>28997.37</v>
      </c>
      <c r="J54" s="23">
        <v>39050.3</v>
      </c>
      <c r="K54" s="23">
        <v>18429.3</v>
      </c>
      <c r="L54" s="33">
        <f t="shared" si="12"/>
        <v>86476.97</v>
      </c>
      <c r="M54" s="23">
        <v>14574.5</v>
      </c>
      <c r="N54" s="23">
        <v>18977.6</v>
      </c>
      <c r="O54" s="23">
        <v>21843.9</v>
      </c>
      <c r="P54" s="33">
        <f t="shared" si="13"/>
        <v>55396</v>
      </c>
      <c r="Q54" s="23">
        <v>22032.1</v>
      </c>
      <c r="R54" s="23">
        <v>21125.5</v>
      </c>
      <c r="S54" s="23">
        <v>21873.9</v>
      </c>
      <c r="T54" s="33">
        <f t="shared" si="14"/>
        <v>65031.5</v>
      </c>
    </row>
    <row r="55" spans="1:20" ht="24.75" thickBot="1">
      <c r="A55" s="28" t="s">
        <v>36</v>
      </c>
      <c r="B55" s="29">
        <v>50</v>
      </c>
      <c r="C55" s="22">
        <v>89175.7</v>
      </c>
      <c r="D55" s="22">
        <f>H55+L55+P55+T55</f>
        <v>89175.7</v>
      </c>
      <c r="E55" s="30"/>
      <c r="F55" s="30">
        <v>1600</v>
      </c>
      <c r="G55" s="30"/>
      <c r="H55" s="33">
        <f t="shared" si="11"/>
        <v>1600</v>
      </c>
      <c r="I55" s="30"/>
      <c r="J55" s="30">
        <v>10000</v>
      </c>
      <c r="K55" s="30">
        <v>24016.5</v>
      </c>
      <c r="L55" s="33">
        <f t="shared" si="12"/>
        <v>34016.5</v>
      </c>
      <c r="M55" s="30"/>
      <c r="N55" s="30"/>
      <c r="O55" s="30"/>
      <c r="P55" s="33">
        <f t="shared" si="13"/>
        <v>0</v>
      </c>
      <c r="Q55" s="30"/>
      <c r="R55" s="30">
        <v>9860</v>
      </c>
      <c r="S55" s="30">
        <v>43699.2</v>
      </c>
      <c r="T55" s="33">
        <f t="shared" si="14"/>
        <v>53559.2</v>
      </c>
    </row>
    <row r="56" spans="1:20" ht="24.75" thickBot="1">
      <c r="A56" s="28" t="s">
        <v>37</v>
      </c>
      <c r="B56" s="29">
        <v>60</v>
      </c>
      <c r="C56" s="22">
        <f>C52+C55</f>
        <v>660319.7039999999</v>
      </c>
      <c r="D56" s="22">
        <f>D52+D53+D54+D55</f>
        <v>669749.27</v>
      </c>
      <c r="E56" s="23">
        <f>E52+E53+E54+E55</f>
        <v>43951.100000000006</v>
      </c>
      <c r="F56" s="23">
        <f>F52+F53+F54+F55</f>
        <v>42701.3</v>
      </c>
      <c r="G56" s="23">
        <f>G52+G53+G54+G55</f>
        <v>55324</v>
      </c>
      <c r="H56" s="33">
        <f t="shared" si="11"/>
        <v>141976.40000000002</v>
      </c>
      <c r="I56" s="23">
        <f>I52+I53+I54+I55</f>
        <v>58089.17</v>
      </c>
      <c r="J56" s="23">
        <f>J52+J53+J54+J55</f>
        <v>70424.1</v>
      </c>
      <c r="K56" s="23">
        <f>K52+K53+K54+K55</f>
        <v>69013.3</v>
      </c>
      <c r="L56" s="33">
        <f t="shared" si="12"/>
        <v>197526.57</v>
      </c>
      <c r="M56" s="23">
        <f>M52+M53+M54+M55</f>
        <v>44850.2</v>
      </c>
      <c r="N56" s="23">
        <f>N52+N53+N54+N55</f>
        <v>43021.399999999994</v>
      </c>
      <c r="O56" s="23">
        <f>O52+O53+O54+O55</f>
        <v>46330.9</v>
      </c>
      <c r="P56" s="33">
        <f t="shared" si="13"/>
        <v>134202.5</v>
      </c>
      <c r="Q56" s="23">
        <f>Q52+Q53+Q54+Q55</f>
        <v>52190.899999999994</v>
      </c>
      <c r="R56" s="23">
        <f>R52+R53+R54+R55</f>
        <v>49789.9</v>
      </c>
      <c r="S56" s="23">
        <f>S52+S53+S54+S55</f>
        <v>94063</v>
      </c>
      <c r="T56" s="33">
        <f>T52+T53+T54+T55</f>
        <v>196043.8</v>
      </c>
    </row>
    <row r="57" spans="1:20" ht="13.5" thickBot="1">
      <c r="A57" s="28" t="s">
        <v>29</v>
      </c>
      <c r="B57" s="29">
        <v>70</v>
      </c>
      <c r="C57" s="34">
        <v>596727.804</v>
      </c>
      <c r="D57" s="22">
        <f>H57+L57+P57+T57</f>
        <v>0</v>
      </c>
      <c r="E57" s="23"/>
      <c r="F57" s="23"/>
      <c r="G57" s="23"/>
      <c r="H57" s="33">
        <f t="shared" si="11"/>
        <v>0</v>
      </c>
      <c r="I57" s="23"/>
      <c r="J57" s="23"/>
      <c r="K57" s="23"/>
      <c r="L57" s="33">
        <f t="shared" si="12"/>
        <v>0</v>
      </c>
      <c r="M57" s="23"/>
      <c r="N57" s="23"/>
      <c r="O57" s="23"/>
      <c r="P57" s="33">
        <f t="shared" si="13"/>
        <v>0</v>
      </c>
      <c r="Q57" s="23"/>
      <c r="R57" s="23"/>
      <c r="S57" s="23"/>
      <c r="T57" s="33">
        <f t="shared" si="14"/>
        <v>0</v>
      </c>
    </row>
    <row r="58" spans="1:20" ht="24.75" thickBot="1">
      <c r="A58" s="28" t="s">
        <v>38</v>
      </c>
      <c r="B58" s="29">
        <v>80</v>
      </c>
      <c r="C58" s="22"/>
      <c r="D58" s="22">
        <f>H58+L58+P58+T58</f>
        <v>951.78</v>
      </c>
      <c r="E58" s="23">
        <v>951.78</v>
      </c>
      <c r="F58" s="23"/>
      <c r="G58" s="23"/>
      <c r="H58" s="33">
        <f t="shared" si="11"/>
        <v>951.78</v>
      </c>
      <c r="I58" s="23"/>
      <c r="J58" s="23"/>
      <c r="K58" s="23"/>
      <c r="L58" s="33">
        <f t="shared" si="12"/>
        <v>0</v>
      </c>
      <c r="M58" s="23"/>
      <c r="N58" s="23"/>
      <c r="O58" s="23"/>
      <c r="P58" s="33">
        <f t="shared" si="13"/>
        <v>0</v>
      </c>
      <c r="Q58" s="23"/>
      <c r="R58" s="23"/>
      <c r="S58" s="23"/>
      <c r="T58" s="33">
        <f t="shared" si="14"/>
        <v>0</v>
      </c>
    </row>
    <row r="59" spans="1:20" ht="24.75" thickBot="1">
      <c r="A59" s="28" t="s">
        <v>39</v>
      </c>
      <c r="B59" s="29">
        <v>90</v>
      </c>
      <c r="C59" s="22"/>
      <c r="D59" s="22">
        <f>H59+L59+P59+T59</f>
        <v>334995.8</v>
      </c>
      <c r="E59" s="23">
        <v>24038.09</v>
      </c>
      <c r="F59" s="23">
        <v>28256.26</v>
      </c>
      <c r="G59" s="23">
        <v>29191.05</v>
      </c>
      <c r="H59" s="33">
        <f t="shared" si="11"/>
        <v>81485.4</v>
      </c>
      <c r="I59" s="23">
        <v>31485.5</v>
      </c>
      <c r="J59" s="23">
        <v>30131.6</v>
      </c>
      <c r="K59" s="23">
        <v>27010.1</v>
      </c>
      <c r="L59" s="33">
        <f t="shared" si="12"/>
        <v>88627.2</v>
      </c>
      <c r="M59" s="23">
        <v>24385.1</v>
      </c>
      <c r="N59" s="23">
        <v>25913.9</v>
      </c>
      <c r="O59" s="23">
        <v>21648.1</v>
      </c>
      <c r="P59" s="33">
        <f t="shared" si="13"/>
        <v>71947.1</v>
      </c>
      <c r="Q59" s="23">
        <v>24570.5</v>
      </c>
      <c r="R59" s="23">
        <v>24469.9</v>
      </c>
      <c r="S59" s="23">
        <v>43895.7</v>
      </c>
      <c r="T59" s="33">
        <f t="shared" si="14"/>
        <v>92936.1</v>
      </c>
    </row>
    <row r="60" spans="1:20" ht="36.75" thickBot="1">
      <c r="A60" s="28" t="s">
        <v>40</v>
      </c>
      <c r="B60" s="29">
        <v>100</v>
      </c>
      <c r="C60" s="22"/>
      <c r="D60" s="22">
        <f>H60+L60+P60+T60</f>
        <v>271161.57</v>
      </c>
      <c r="E60" s="23">
        <v>19578.34</v>
      </c>
      <c r="F60" s="23">
        <v>20331.64</v>
      </c>
      <c r="G60" s="23">
        <v>21121.74</v>
      </c>
      <c r="H60" s="33">
        <f t="shared" si="11"/>
        <v>61031.72</v>
      </c>
      <c r="I60" s="23">
        <v>28958.93</v>
      </c>
      <c r="J60" s="23">
        <v>41608.5</v>
      </c>
      <c r="K60" s="23">
        <v>18429.3</v>
      </c>
      <c r="L60" s="33">
        <f t="shared" si="12"/>
        <v>88996.73</v>
      </c>
      <c r="M60" s="23">
        <v>14572.9</v>
      </c>
      <c r="N60" s="23">
        <v>18977.6</v>
      </c>
      <c r="O60" s="23">
        <v>21824.94</v>
      </c>
      <c r="P60" s="33">
        <f t="shared" si="13"/>
        <v>55375.44</v>
      </c>
      <c r="Q60" s="23">
        <v>22087.9</v>
      </c>
      <c r="R60" s="23">
        <v>21125.5</v>
      </c>
      <c r="S60" s="23">
        <v>22544.28</v>
      </c>
      <c r="T60" s="33">
        <f t="shared" si="14"/>
        <v>65757.68</v>
      </c>
    </row>
    <row r="61" spans="1:20" ht="24.75" thickBot="1">
      <c r="A61" s="28" t="s">
        <v>41</v>
      </c>
      <c r="B61" s="29">
        <v>110</v>
      </c>
      <c r="C61" s="34">
        <v>67715.7</v>
      </c>
      <c r="D61" s="22">
        <f>H61+L61+P61+T61</f>
        <v>67715.7</v>
      </c>
      <c r="E61" s="23">
        <v>5000</v>
      </c>
      <c r="F61" s="23"/>
      <c r="G61" s="23">
        <v>5000</v>
      </c>
      <c r="H61" s="33">
        <f t="shared" si="11"/>
        <v>10000</v>
      </c>
      <c r="I61" s="23">
        <v>3000</v>
      </c>
      <c r="J61" s="23"/>
      <c r="K61" s="23">
        <v>24016.5</v>
      </c>
      <c r="L61" s="33">
        <f t="shared" si="12"/>
        <v>27016.5</v>
      </c>
      <c r="M61" s="23"/>
      <c r="N61" s="23"/>
      <c r="O61" s="23"/>
      <c r="P61" s="33">
        <f t="shared" si="13"/>
        <v>0</v>
      </c>
      <c r="Q61" s="23"/>
      <c r="R61" s="23"/>
      <c r="S61" s="23">
        <v>30699.2</v>
      </c>
      <c r="T61" s="33">
        <f t="shared" si="14"/>
        <v>30699.2</v>
      </c>
    </row>
    <row r="62" spans="1:20" ht="24.75" thickBot="1">
      <c r="A62" s="28" t="s">
        <v>42</v>
      </c>
      <c r="B62" s="29">
        <v>120</v>
      </c>
      <c r="C62" s="22">
        <f>C57+C61</f>
        <v>664443.504</v>
      </c>
      <c r="D62" s="22">
        <f>D58+D59+D60+D61</f>
        <v>674824.85</v>
      </c>
      <c r="E62" s="23">
        <f>E58+E59+E60+E61</f>
        <v>49568.21</v>
      </c>
      <c r="F62" s="23">
        <f aca="true" t="shared" si="15" ref="F62:T62">F58+F59+F60+F61</f>
        <v>48587.899999999994</v>
      </c>
      <c r="G62" s="23">
        <f t="shared" si="15"/>
        <v>55312.79</v>
      </c>
      <c r="H62" s="33">
        <f t="shared" si="15"/>
        <v>153468.9</v>
      </c>
      <c r="I62" s="23">
        <f t="shared" si="15"/>
        <v>63444.43</v>
      </c>
      <c r="J62" s="23">
        <f t="shared" si="15"/>
        <v>71740.1</v>
      </c>
      <c r="K62" s="23">
        <f t="shared" si="15"/>
        <v>69455.9</v>
      </c>
      <c r="L62" s="33">
        <f t="shared" si="15"/>
        <v>204640.43</v>
      </c>
      <c r="M62" s="23">
        <f t="shared" si="15"/>
        <v>38958</v>
      </c>
      <c r="N62" s="23">
        <f t="shared" si="15"/>
        <v>44891.5</v>
      </c>
      <c r="O62" s="23">
        <f t="shared" si="15"/>
        <v>43473.03999999999</v>
      </c>
      <c r="P62" s="33">
        <f t="shared" si="15"/>
        <v>127322.54000000001</v>
      </c>
      <c r="Q62" s="23">
        <f t="shared" si="15"/>
        <v>46658.4</v>
      </c>
      <c r="R62" s="23">
        <f t="shared" si="15"/>
        <v>45595.4</v>
      </c>
      <c r="S62" s="23">
        <f t="shared" si="15"/>
        <v>97139.18</v>
      </c>
      <c r="T62" s="33">
        <f t="shared" si="15"/>
        <v>189392.98</v>
      </c>
    </row>
    <row r="63" spans="1:20" ht="24.75" thickBot="1">
      <c r="A63" s="28" t="s">
        <v>43</v>
      </c>
      <c r="B63" s="29">
        <v>130</v>
      </c>
      <c r="C63" s="22">
        <f>C56-C62</f>
        <v>-4123.800000000047</v>
      </c>
      <c r="D63" s="22">
        <f>D56-D62</f>
        <v>-5075.579999999958</v>
      </c>
      <c r="E63" s="23">
        <f>E56-E62</f>
        <v>-5617.109999999993</v>
      </c>
      <c r="F63" s="23">
        <f aca="true" t="shared" si="16" ref="F63:T63">F56-F62</f>
        <v>-5886.599999999991</v>
      </c>
      <c r="G63" s="23">
        <f t="shared" si="16"/>
        <v>11.209999999999127</v>
      </c>
      <c r="H63" s="33">
        <f t="shared" si="16"/>
        <v>-11492.49999999997</v>
      </c>
      <c r="I63" s="23">
        <f t="shared" si="16"/>
        <v>-5355.260000000002</v>
      </c>
      <c r="J63" s="23">
        <f t="shared" si="16"/>
        <v>-1316</v>
      </c>
      <c r="K63" s="23">
        <f t="shared" si="16"/>
        <v>-442.59999999999127</v>
      </c>
      <c r="L63" s="33">
        <f t="shared" si="16"/>
        <v>-7113.859999999986</v>
      </c>
      <c r="M63" s="23">
        <f t="shared" si="16"/>
        <v>5892.199999999997</v>
      </c>
      <c r="N63" s="23">
        <f t="shared" si="16"/>
        <v>-1870.1000000000058</v>
      </c>
      <c r="O63" s="23">
        <f t="shared" si="16"/>
        <v>2857.860000000008</v>
      </c>
      <c r="P63" s="33">
        <f t="shared" si="16"/>
        <v>6879.959999999992</v>
      </c>
      <c r="Q63" s="23">
        <f t="shared" si="16"/>
        <v>5532.499999999993</v>
      </c>
      <c r="R63" s="23">
        <f t="shared" si="16"/>
        <v>4194.5</v>
      </c>
      <c r="S63" s="23">
        <f t="shared" si="16"/>
        <v>-3076.179999999993</v>
      </c>
      <c r="T63" s="33">
        <f t="shared" si="16"/>
        <v>6650.819999999978</v>
      </c>
    </row>
    <row r="64" spans="1:20" ht="24.75" thickBot="1">
      <c r="A64" s="28" t="s">
        <v>44</v>
      </c>
      <c r="B64" s="29">
        <v>140</v>
      </c>
      <c r="C64" s="22">
        <f>C51+C63</f>
        <v>-4123.800000000047</v>
      </c>
      <c r="D64" s="22">
        <f>D51+D63</f>
        <v>19429.640000000043</v>
      </c>
      <c r="E64" s="23">
        <f>E51+E63</f>
        <v>18888.110000000008</v>
      </c>
      <c r="F64" s="23">
        <f aca="true" t="shared" si="17" ref="F64:T64">F51+F63</f>
        <v>13001.510000000017</v>
      </c>
      <c r="G64" s="23">
        <f t="shared" si="17"/>
        <v>13012.720000000016</v>
      </c>
      <c r="H64" s="33">
        <f t="shared" si="17"/>
        <v>13012.72000000003</v>
      </c>
      <c r="I64" s="23">
        <f t="shared" si="17"/>
        <v>7657.460000000014</v>
      </c>
      <c r="J64" s="23">
        <f t="shared" si="17"/>
        <v>6341.460000000014</v>
      </c>
      <c r="K64" s="23">
        <f t="shared" si="17"/>
        <v>5898.860000000022</v>
      </c>
      <c r="L64" s="33">
        <f t="shared" si="17"/>
        <v>5898.86000000003</v>
      </c>
      <c r="M64" s="23">
        <f t="shared" si="17"/>
        <v>11791.06000000002</v>
      </c>
      <c r="N64" s="23">
        <f t="shared" si="17"/>
        <v>9920.960000000014</v>
      </c>
      <c r="O64" s="23">
        <f t="shared" si="17"/>
        <v>12778.820000000022</v>
      </c>
      <c r="P64" s="33">
        <f t="shared" si="17"/>
        <v>12778.820000000014</v>
      </c>
      <c r="Q64" s="23">
        <f t="shared" si="17"/>
        <v>18311.320000000014</v>
      </c>
      <c r="R64" s="23">
        <f t="shared" si="17"/>
        <v>22505.820000000014</v>
      </c>
      <c r="S64" s="23">
        <f t="shared" si="17"/>
        <v>19429.64000000002</v>
      </c>
      <c r="T64" s="33">
        <f t="shared" si="17"/>
        <v>19429.64</v>
      </c>
    </row>
    <row r="65" spans="1:20" ht="48.75" thickBot="1">
      <c r="A65" s="28" t="s">
        <v>45</v>
      </c>
      <c r="B65" s="29">
        <v>150</v>
      </c>
      <c r="C65" s="34"/>
      <c r="D65" s="22">
        <f>D51-D64</f>
        <v>5075.579999999958</v>
      </c>
      <c r="E65" s="23">
        <f>E64-D51</f>
        <v>-5617.109999999993</v>
      </c>
      <c r="F65" s="23">
        <f>F64-D51</f>
        <v>-11503.709999999985</v>
      </c>
      <c r="G65" s="23">
        <f>G64-D51</f>
        <v>-11492.499999999985</v>
      </c>
      <c r="H65" s="33">
        <f>H64-D51</f>
        <v>-11492.49999999997</v>
      </c>
      <c r="I65" s="23">
        <f>I64-D51</f>
        <v>-16847.759999999987</v>
      </c>
      <c r="J65" s="23">
        <f>J64-D51</f>
        <v>-18163.759999999987</v>
      </c>
      <c r="K65" s="23">
        <f>K64-D51</f>
        <v>-18606.35999999998</v>
      </c>
      <c r="L65" s="33">
        <f>L64-D51</f>
        <v>-18606.35999999997</v>
      </c>
      <c r="M65" s="23">
        <f>M64-D51</f>
        <v>-12714.159999999982</v>
      </c>
      <c r="N65" s="23">
        <f>N64-D51</f>
        <v>-14584.259999999987</v>
      </c>
      <c r="O65" s="23">
        <f>O64-D51</f>
        <v>-11726.39999999998</v>
      </c>
      <c r="P65" s="33">
        <f>P64-D51</f>
        <v>-11726.399999999987</v>
      </c>
      <c r="Q65" s="23">
        <f>Q64-D51</f>
        <v>-6193.899999999987</v>
      </c>
      <c r="R65" s="23">
        <f>R64-D51</f>
        <v>-1999.399999999987</v>
      </c>
      <c r="S65" s="23">
        <f>S64-D51</f>
        <v>-5075.57999999998</v>
      </c>
      <c r="T65" s="33">
        <f>T64-S51</f>
        <v>-3076.180000000015</v>
      </c>
    </row>
    <row r="69" ht="12.75">
      <c r="C69" s="35" t="s">
        <v>46</v>
      </c>
    </row>
  </sheetData>
  <sheetProtection/>
  <mergeCells count="27">
    <mergeCell ref="H8:H9"/>
    <mergeCell ref="I8:K8"/>
    <mergeCell ref="L8:L9"/>
    <mergeCell ref="A2:T2"/>
    <mergeCell ref="A8:A9"/>
    <mergeCell ref="B8:B9"/>
    <mergeCell ref="C8:C9"/>
    <mergeCell ref="D8:D9"/>
    <mergeCell ref="M8:O8"/>
    <mergeCell ref="P8:P9"/>
    <mergeCell ref="Q8:S8"/>
    <mergeCell ref="T8:T9"/>
    <mergeCell ref="E8:G8"/>
    <mergeCell ref="A48:A49"/>
    <mergeCell ref="B48:B49"/>
    <mergeCell ref="C48:C49"/>
    <mergeCell ref="D48:D49"/>
    <mergeCell ref="E48:G48"/>
    <mergeCell ref="H48:H49"/>
    <mergeCell ref="I48:K48"/>
    <mergeCell ref="T48:T49"/>
    <mergeCell ref="A43:T43"/>
    <mergeCell ref="C44:Q44"/>
    <mergeCell ref="L48:L49"/>
    <mergeCell ref="M48:O48"/>
    <mergeCell ref="P48:P49"/>
    <mergeCell ref="Q48:S48"/>
  </mergeCells>
  <printOptions horizontalCentered="1"/>
  <pageMargins left="0.1968503937007874" right="0.1968503937007874" top="0.47" bottom="0.2755905511811024" header="0.5118110236220472" footer="0.1968503937007874"/>
  <pageSetup horizontalDpi="600" verticalDpi="600" orientation="landscape" paperSize="9" scale="65" r:id="rId1"/>
  <rowBreaks count="1" manualBreakCount="1">
    <brk id="4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</dc:creator>
  <cp:keywords/>
  <dc:description/>
  <cp:lastModifiedBy>Синицина Е.В.</cp:lastModifiedBy>
  <cp:lastPrinted>2016-05-24T07:47:41Z</cp:lastPrinted>
  <dcterms:created xsi:type="dcterms:W3CDTF">2007-12-12T12:07:30Z</dcterms:created>
  <dcterms:modified xsi:type="dcterms:W3CDTF">2016-05-24T07:58:24Z</dcterms:modified>
  <cp:category/>
  <cp:version/>
  <cp:contentType/>
  <cp:contentStatus/>
</cp:coreProperties>
</file>