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8475" windowHeight="6150"/>
  </bookViews>
  <sheets>
    <sheet name="Сводный реестр" sheetId="1" r:id="rId1"/>
    <sheet name="Лист2" sheetId="2" r:id="rId2"/>
    <sheet name="Лист3" sheetId="3" r:id="rId3"/>
  </sheets>
  <definedNames>
    <definedName name="_xlnm._FilterDatabase" localSheetId="0" hidden="1">'Сводный реестр'!$A$5:$S$603</definedName>
    <definedName name="_xlnm.Print_Titles" localSheetId="0">'Сводный реестр'!$2:$5</definedName>
    <definedName name="_xlnm.Print_Area" localSheetId="0">'Сводный реестр'!$A$1:$S$607</definedName>
  </definedNames>
  <calcPr calcId="124519"/>
</workbook>
</file>

<file path=xl/calcChain.xml><?xml version="1.0" encoding="utf-8"?>
<calcChain xmlns="http://schemas.openxmlformats.org/spreadsheetml/2006/main">
  <c r="R219" i="1"/>
  <c r="Q219"/>
  <c r="P219"/>
  <c r="O219"/>
  <c r="N219"/>
  <c r="M219"/>
  <c r="R215"/>
  <c r="Q215"/>
  <c r="P215"/>
  <c r="O215"/>
  <c r="N215"/>
  <c r="M215"/>
  <c r="R212"/>
  <c r="Q212"/>
  <c r="P212"/>
  <c r="O212"/>
  <c r="N212"/>
  <c r="M212"/>
  <c r="R183"/>
  <c r="Q183"/>
  <c r="P183"/>
  <c r="O183"/>
  <c r="N183"/>
  <c r="M183"/>
  <c r="R178"/>
  <c r="Q178"/>
  <c r="P178"/>
  <c r="O178"/>
  <c r="N178"/>
  <c r="M178"/>
  <c r="R168"/>
  <c r="Q168"/>
  <c r="P168"/>
  <c r="O168"/>
  <c r="N168"/>
  <c r="M168"/>
  <c r="R156"/>
  <c r="Q156"/>
  <c r="P156"/>
  <c r="O156"/>
  <c r="N156"/>
  <c r="M156"/>
  <c r="R126"/>
  <c r="Q126"/>
  <c r="P126"/>
  <c r="O126"/>
  <c r="N126"/>
  <c r="M126"/>
  <c r="R117"/>
  <c r="Q117"/>
  <c r="P117"/>
  <c r="O117"/>
  <c r="N117"/>
  <c r="M117"/>
  <c r="N96"/>
  <c r="M96"/>
  <c r="R93"/>
  <c r="Q93"/>
  <c r="P93"/>
  <c r="O93"/>
  <c r="N93"/>
  <c r="M93"/>
  <c r="R88"/>
  <c r="Q88"/>
  <c r="P88"/>
  <c r="O88"/>
  <c r="N88"/>
  <c r="M88"/>
  <c r="R81"/>
  <c r="Q81"/>
  <c r="P81"/>
  <c r="O81"/>
  <c r="N81"/>
  <c r="M81"/>
  <c r="R75"/>
  <c r="Q75"/>
  <c r="P75"/>
  <c r="O75"/>
  <c r="N75"/>
  <c r="M75"/>
  <c r="R68"/>
  <c r="Q68"/>
  <c r="P68"/>
  <c r="O68"/>
  <c r="N68"/>
  <c r="M68"/>
  <c r="R53"/>
  <c r="Q53"/>
  <c r="P53"/>
  <c r="O53"/>
  <c r="N53"/>
  <c r="M53"/>
  <c r="R47"/>
  <c r="Q47"/>
  <c r="P47"/>
  <c r="O47"/>
  <c r="N47"/>
  <c r="M47"/>
  <c r="P40"/>
  <c r="O40"/>
  <c r="N40"/>
  <c r="M40"/>
  <c r="O35"/>
  <c r="N35"/>
  <c r="M35"/>
  <c r="R32"/>
  <c r="Q32"/>
  <c r="P32"/>
  <c r="O32"/>
  <c r="N32"/>
  <c r="M32"/>
  <c r="R28"/>
  <c r="Q28"/>
  <c r="P28"/>
  <c r="O28"/>
  <c r="N28"/>
  <c r="M28"/>
  <c r="R24"/>
  <c r="Q24"/>
  <c r="P24"/>
  <c r="O24"/>
  <c r="N24"/>
  <c r="M24"/>
  <c r="R20"/>
  <c r="Q20"/>
  <c r="P20"/>
  <c r="O20"/>
  <c r="N20"/>
  <c r="M20"/>
  <c r="R16"/>
  <c r="Q16"/>
  <c r="P16"/>
  <c r="O16"/>
  <c r="N16"/>
  <c r="M16"/>
  <c r="R13"/>
  <c r="Q13"/>
  <c r="P13"/>
  <c r="O13"/>
  <c r="N13"/>
  <c r="M13"/>
  <c r="R7"/>
  <c r="Q7"/>
  <c r="P7"/>
  <c r="O7"/>
  <c r="N7"/>
  <c r="M7"/>
  <c r="N225" l="1"/>
  <c r="P225"/>
  <c r="R225"/>
  <c r="M225"/>
  <c r="O225"/>
  <c r="Q225"/>
  <c r="R595" l="1"/>
  <c r="Q595"/>
  <c r="P595"/>
  <c r="O595"/>
  <c r="N595"/>
  <c r="M595"/>
  <c r="R586"/>
  <c r="Q586"/>
  <c r="P586"/>
  <c r="O586"/>
  <c r="N586"/>
  <c r="M586"/>
  <c r="N583"/>
  <c r="M583"/>
  <c r="R581"/>
  <c r="Q581"/>
  <c r="P581"/>
  <c r="O581"/>
  <c r="N581"/>
  <c r="M581"/>
  <c r="R577"/>
  <c r="Q577"/>
  <c r="P577"/>
  <c r="O577"/>
  <c r="N577"/>
  <c r="M577"/>
  <c r="R576"/>
  <c r="R603" s="1"/>
  <c r="Q576"/>
  <c r="Q603" s="1"/>
  <c r="P576"/>
  <c r="P603" s="1"/>
  <c r="O576"/>
  <c r="O603" s="1"/>
  <c r="N576"/>
  <c r="N603" s="1"/>
  <c r="M576"/>
  <c r="M603" s="1"/>
  <c r="R572"/>
  <c r="Q572"/>
  <c r="P572"/>
  <c r="O572"/>
  <c r="N572"/>
  <c r="M572"/>
  <c r="R565" l="1"/>
  <c r="Q565"/>
  <c r="P565"/>
  <c r="O565"/>
  <c r="N565"/>
  <c r="M565"/>
  <c r="R562"/>
  <c r="Q562"/>
  <c r="P562"/>
  <c r="O562"/>
  <c r="N562"/>
  <c r="M562"/>
  <c r="R560"/>
  <c r="Q560"/>
  <c r="P560"/>
  <c r="O560"/>
  <c r="N560"/>
  <c r="M560"/>
  <c r="R555"/>
  <c r="Q555"/>
  <c r="P555"/>
  <c r="O555"/>
  <c r="N555"/>
  <c r="M555"/>
  <c r="R553"/>
  <c r="Q553"/>
  <c r="P553"/>
  <c r="O553"/>
  <c r="N553"/>
  <c r="M553"/>
  <c r="R550"/>
  <c r="Q550"/>
  <c r="P550"/>
  <c r="O550"/>
  <c r="N550"/>
  <c r="M550"/>
  <c r="R547"/>
  <c r="Q547"/>
  <c r="P547"/>
  <c r="O547"/>
  <c r="N547"/>
  <c r="M547"/>
  <c r="R545"/>
  <c r="Q545"/>
  <c r="P545"/>
  <c r="O545"/>
  <c r="N545"/>
  <c r="M545"/>
  <c r="R543"/>
  <c r="Q543"/>
  <c r="P543"/>
  <c r="O543"/>
  <c r="N543"/>
  <c r="M543"/>
  <c r="R540"/>
  <c r="Q540"/>
  <c r="P540"/>
  <c r="O540"/>
  <c r="N540"/>
  <c r="M540"/>
  <c r="R538"/>
  <c r="Q538"/>
  <c r="P538"/>
  <c r="O538"/>
  <c r="N538"/>
  <c r="M538"/>
  <c r="R535"/>
  <c r="Q535"/>
  <c r="P535"/>
  <c r="O535"/>
  <c r="N535"/>
  <c r="M535"/>
  <c r="R530"/>
  <c r="Q530"/>
  <c r="P530"/>
  <c r="O530"/>
  <c r="N530"/>
  <c r="M530"/>
  <c r="R522"/>
  <c r="Q522"/>
  <c r="P522"/>
  <c r="O522"/>
  <c r="N522"/>
  <c r="M522"/>
  <c r="R519"/>
  <c r="Q519"/>
  <c r="P519"/>
  <c r="O519"/>
  <c r="N519"/>
  <c r="M519"/>
  <c r="R516"/>
  <c r="Q516"/>
  <c r="P516"/>
  <c r="O516"/>
  <c r="N516"/>
  <c r="M516"/>
  <c r="R509"/>
  <c r="Q509"/>
  <c r="P509"/>
  <c r="O509"/>
  <c r="N509"/>
  <c r="M509"/>
  <c r="R507"/>
  <c r="Q507"/>
  <c r="P507"/>
  <c r="O507"/>
  <c r="N507"/>
  <c r="M507"/>
  <c r="R502"/>
  <c r="Q502"/>
  <c r="P502"/>
  <c r="O502"/>
  <c r="N502"/>
  <c r="M502"/>
  <c r="R496"/>
  <c r="Q496"/>
  <c r="P496"/>
  <c r="O496"/>
  <c r="N496"/>
  <c r="M496"/>
  <c r="R493"/>
  <c r="Q493"/>
  <c r="P493"/>
  <c r="O493"/>
  <c r="N493"/>
  <c r="M493"/>
  <c r="R490"/>
  <c r="Q490"/>
  <c r="P490"/>
  <c r="O490"/>
  <c r="N490"/>
  <c r="M490"/>
  <c r="R488"/>
  <c r="Q488"/>
  <c r="P488"/>
  <c r="O488"/>
  <c r="N488"/>
  <c r="M488"/>
  <c r="R486"/>
  <c r="Q486"/>
  <c r="P486"/>
  <c r="O486"/>
  <c r="N486"/>
  <c r="M486"/>
  <c r="R484"/>
  <c r="Q484"/>
  <c r="P484"/>
  <c r="O484"/>
  <c r="N484"/>
  <c r="M484"/>
  <c r="R482"/>
  <c r="O482"/>
  <c r="N482"/>
  <c r="M482"/>
  <c r="R480"/>
  <c r="Q480"/>
  <c r="P480"/>
  <c r="O480"/>
  <c r="N480"/>
  <c r="M480"/>
  <c r="R475"/>
  <c r="Q475"/>
  <c r="P475"/>
  <c r="O475"/>
  <c r="N475"/>
  <c r="M475"/>
  <c r="R473"/>
  <c r="Q473"/>
  <c r="P473"/>
  <c r="O473"/>
  <c r="N473"/>
  <c r="M473"/>
  <c r="R471"/>
  <c r="Q471"/>
  <c r="P471"/>
  <c r="O471"/>
  <c r="N471"/>
  <c r="M471"/>
  <c r="R469"/>
  <c r="Q469"/>
  <c r="P469"/>
  <c r="O469"/>
  <c r="N469"/>
  <c r="M469"/>
  <c r="R467"/>
  <c r="Q467"/>
  <c r="P467"/>
  <c r="O467"/>
  <c r="N467"/>
  <c r="M467"/>
  <c r="R465"/>
  <c r="Q465"/>
  <c r="P465"/>
  <c r="O465"/>
  <c r="N465"/>
  <c r="M465"/>
  <c r="R463"/>
  <c r="Q463"/>
  <c r="P463"/>
  <c r="O463"/>
  <c r="N463"/>
  <c r="M463"/>
  <c r="R460"/>
  <c r="Q460"/>
  <c r="P460"/>
  <c r="O460"/>
  <c r="N460"/>
  <c r="M460"/>
  <c r="R457"/>
  <c r="Q457"/>
  <c r="P457"/>
  <c r="O457"/>
  <c r="N457"/>
  <c r="M457"/>
  <c r="R454"/>
  <c r="Q454"/>
  <c r="P454"/>
  <c r="O454"/>
  <c r="N454"/>
  <c r="M454"/>
  <c r="R451"/>
  <c r="Q451"/>
  <c r="P451"/>
  <c r="O451"/>
  <c r="N451"/>
  <c r="M451"/>
  <c r="R449"/>
  <c r="Q449"/>
  <c r="P449"/>
  <c r="O449"/>
  <c r="N449"/>
  <c r="M449"/>
  <c r="R447"/>
  <c r="Q447"/>
  <c r="P447"/>
  <c r="O447"/>
  <c r="N447"/>
  <c r="M447"/>
  <c r="R444"/>
  <c r="Q444"/>
  <c r="P444"/>
  <c r="O444"/>
  <c r="N444"/>
  <c r="M444"/>
  <c r="R441"/>
  <c r="Q441"/>
  <c r="P441"/>
  <c r="O441"/>
  <c r="N441"/>
  <c r="M441"/>
  <c r="R438"/>
  <c r="Q438"/>
  <c r="P438"/>
  <c r="O438"/>
  <c r="N438"/>
  <c r="M438"/>
  <c r="R431"/>
  <c r="Q431"/>
  <c r="P431"/>
  <c r="O431"/>
  <c r="N431"/>
  <c r="M431"/>
  <c r="R427"/>
  <c r="Q427"/>
  <c r="P427"/>
  <c r="O427"/>
  <c r="N427"/>
  <c r="M427"/>
  <c r="R423"/>
  <c r="Q423"/>
  <c r="P423"/>
  <c r="O423"/>
  <c r="N423"/>
  <c r="M423"/>
  <c r="R419"/>
  <c r="Q419"/>
  <c r="P419"/>
  <c r="O419"/>
  <c r="N419"/>
  <c r="M419"/>
  <c r="R415"/>
  <c r="Q415"/>
  <c r="P415"/>
  <c r="O415"/>
  <c r="N415"/>
  <c r="M415"/>
  <c r="R411"/>
  <c r="Q411"/>
  <c r="P411"/>
  <c r="O411"/>
  <c r="N411"/>
  <c r="M411"/>
  <c r="R407"/>
  <c r="Q407"/>
  <c r="P407"/>
  <c r="O407"/>
  <c r="N407"/>
  <c r="M407"/>
  <c r="R403"/>
  <c r="Q403"/>
  <c r="P403"/>
  <c r="O403"/>
  <c r="N403"/>
  <c r="M403"/>
  <c r="R399"/>
  <c r="Q399"/>
  <c r="P399"/>
  <c r="O399"/>
  <c r="N399"/>
  <c r="M399"/>
  <c r="R397"/>
  <c r="Q397"/>
  <c r="P397"/>
  <c r="O397"/>
  <c r="N397"/>
  <c r="M397"/>
  <c r="R395"/>
  <c r="Q395"/>
  <c r="P395"/>
  <c r="O395"/>
  <c r="N395"/>
  <c r="M395"/>
  <c r="R393"/>
  <c r="Q393"/>
  <c r="P393"/>
  <c r="O393"/>
  <c r="N393"/>
  <c r="M393"/>
  <c r="R391"/>
  <c r="Q391"/>
  <c r="P391"/>
  <c r="O391"/>
  <c r="N391"/>
  <c r="M391"/>
  <c r="R389"/>
  <c r="Q389"/>
  <c r="P389"/>
  <c r="O389"/>
  <c r="N389"/>
  <c r="M389"/>
  <c r="R386"/>
  <c r="Q386"/>
  <c r="P386"/>
  <c r="O386"/>
  <c r="N386"/>
  <c r="M386"/>
  <c r="R383"/>
  <c r="Q383"/>
  <c r="P383"/>
  <c r="O383"/>
  <c r="N383"/>
  <c r="M383"/>
  <c r="R379"/>
  <c r="Q379"/>
  <c r="P379"/>
  <c r="O379"/>
  <c r="N379"/>
  <c r="M379"/>
  <c r="R373"/>
  <c r="Q373"/>
  <c r="P373"/>
  <c r="O373"/>
  <c r="N373"/>
  <c r="M373"/>
  <c r="R371"/>
  <c r="Q371"/>
  <c r="P371"/>
  <c r="O371"/>
  <c r="N371"/>
  <c r="M371"/>
  <c r="P369"/>
  <c r="O369"/>
  <c r="N369"/>
  <c r="M369"/>
  <c r="R365"/>
  <c r="Q365"/>
  <c r="P365"/>
  <c r="O365"/>
  <c r="N365"/>
  <c r="M365"/>
  <c r="R362"/>
  <c r="Q362"/>
  <c r="P362"/>
  <c r="O362"/>
  <c r="N362"/>
  <c r="M362"/>
  <c r="R352"/>
  <c r="Q352"/>
  <c r="P352"/>
  <c r="O352"/>
  <c r="N352"/>
  <c r="M352"/>
  <c r="R350"/>
  <c r="Q350"/>
  <c r="P350"/>
  <c r="O350"/>
  <c r="N350"/>
  <c r="M350"/>
  <c r="R347"/>
  <c r="Q347"/>
  <c r="P347"/>
  <c r="O347"/>
  <c r="N347"/>
  <c r="M347"/>
  <c r="R344"/>
  <c r="Q344"/>
  <c r="P344"/>
  <c r="O344"/>
  <c r="N344"/>
  <c r="M344"/>
  <c r="R342"/>
  <c r="Q342"/>
  <c r="P342"/>
  <c r="O342"/>
  <c r="N342"/>
  <c r="M342"/>
  <c r="R336"/>
  <c r="Q336"/>
  <c r="P336"/>
  <c r="O336"/>
  <c r="N336"/>
  <c r="M336"/>
  <c r="R333"/>
  <c r="Q333"/>
  <c r="P333"/>
  <c r="O333"/>
  <c r="N333"/>
  <c r="M333"/>
  <c r="R331"/>
  <c r="Q331"/>
  <c r="P331"/>
  <c r="O331"/>
  <c r="N331"/>
  <c r="M331"/>
  <c r="R328"/>
  <c r="Q328"/>
  <c r="P328"/>
  <c r="O328"/>
  <c r="N328"/>
  <c r="M328"/>
  <c r="R320"/>
  <c r="Q320"/>
  <c r="P320"/>
  <c r="O320"/>
  <c r="N320"/>
  <c r="M320"/>
  <c r="R317"/>
  <c r="Q317"/>
  <c r="P317"/>
  <c r="O317"/>
  <c r="N317"/>
  <c r="M317"/>
  <c r="R316"/>
  <c r="R570" s="1"/>
  <c r="Q316"/>
  <c r="Q570" s="1"/>
  <c r="P316"/>
  <c r="P570" s="1"/>
  <c r="O316"/>
  <c r="O570" s="1"/>
  <c r="N316"/>
  <c r="N570" s="1"/>
  <c r="M316"/>
  <c r="M570" s="1"/>
  <c r="R311" l="1"/>
  <c r="Q311"/>
  <c r="P311"/>
  <c r="O311"/>
  <c r="N311"/>
  <c r="M311"/>
  <c r="R305"/>
  <c r="Q305"/>
  <c r="P305"/>
  <c r="O305"/>
  <c r="N305"/>
  <c r="M305"/>
  <c r="R301"/>
  <c r="Q301"/>
  <c r="P301"/>
  <c r="O301"/>
  <c r="N301"/>
  <c r="M301"/>
  <c r="R298"/>
  <c r="R314" s="1"/>
  <c r="Q298"/>
  <c r="Q314" s="1"/>
  <c r="P298"/>
  <c r="P314" s="1"/>
  <c r="O298"/>
  <c r="O314" s="1"/>
  <c r="N298"/>
  <c r="N314" s="1"/>
  <c r="M298"/>
  <c r="M314" s="1"/>
  <c r="R279"/>
  <c r="Q279"/>
  <c r="P279"/>
  <c r="O279"/>
  <c r="N279"/>
  <c r="M279"/>
  <c r="R245"/>
  <c r="R296" s="1"/>
  <c r="R604" s="1"/>
  <c r="R606" s="1"/>
  <c r="Q245"/>
  <c r="Q296" s="1"/>
  <c r="Q604" s="1"/>
  <c r="Q606" s="1"/>
  <c r="P245"/>
  <c r="P296" s="1"/>
  <c r="P604" s="1"/>
  <c r="P606" s="1"/>
  <c r="O245"/>
  <c r="O296" s="1"/>
  <c r="O604" s="1"/>
  <c r="N245"/>
  <c r="N296" s="1"/>
  <c r="N604" s="1"/>
  <c r="M245"/>
  <c r="M296" s="1"/>
  <c r="M604" s="1"/>
  <c r="O606" l="1"/>
  <c r="N606"/>
  <c r="M606"/>
</calcChain>
</file>

<file path=xl/sharedStrings.xml><?xml version="1.0" encoding="utf-8"?>
<sst xmlns="http://schemas.openxmlformats.org/spreadsheetml/2006/main" count="3736" uniqueCount="1087">
  <si>
    <t>Мероприятия по улучшению жилищных условий молодых семей и молодых специалистов</t>
  </si>
  <si>
    <t>Расходы на оплату услуг по использованию радиочастотного спектра</t>
  </si>
  <si>
    <t>9990020310</t>
  </si>
  <si>
    <t>10</t>
  </si>
  <si>
    <t>03</t>
  </si>
  <si>
    <t>323</t>
  </si>
  <si>
    <t>05</t>
  </si>
  <si>
    <t>06</t>
  </si>
  <si>
    <t>п.1</t>
  </si>
  <si>
    <t>11</t>
  </si>
  <si>
    <t>611</t>
  </si>
  <si>
    <t>п.3 раз.1</t>
  </si>
  <si>
    <t>п.3</t>
  </si>
  <si>
    <t>п.2</t>
  </si>
  <si>
    <t>07</t>
  </si>
  <si>
    <t>112</t>
  </si>
  <si>
    <t>322</t>
  </si>
  <si>
    <t>Наименование расходного обязательства</t>
  </si>
  <si>
    <t>120010М590</t>
  </si>
  <si>
    <t>1 год</t>
  </si>
  <si>
    <t>143022Д990</t>
  </si>
  <si>
    <t>730</t>
  </si>
  <si>
    <t>Обслуживание муниципального  долга</t>
  </si>
  <si>
    <t>0700110050</t>
  </si>
  <si>
    <t xml:space="preserve">п.7 раз.1                                                                                                                                                                                                                                                                                                                                                                                                           </t>
  </si>
  <si>
    <t xml:space="preserve">не установлен </t>
  </si>
  <si>
    <t>не установлен/ не установлен</t>
  </si>
  <si>
    <t>Постановление администрации района от 28.12.2016 № 1526  "О порядке предоставления межбюджетных трансфертов из бюджета муниципального образования Киржачский район Владимирской области бюджетам сельских поселений, входящих в состав муниципального образования Киржачский район Владимирской области, на осуществление части полномочий администрации Киржачского района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</si>
  <si>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районного Совета народных депутатов от 28.09.2011 № 7/55 "О выделении администрации района ассигнований на оплату членских взносов в Ассоциацию "Совет муниципальных образований Владимирской области" </t>
  </si>
  <si>
    <t xml:space="preserve"> Постановление главы  Киржачского района от 22.09.2009г. № 1144 "О создании муниципального учреждения "Киржачский районный архив" </t>
  </si>
  <si>
    <t>Постановление администрации района от 04.05.2010 № 449 "О порядке финансирования и расходования субсидии на обеспечение равной степени доступности общественного транспорта для отдельных категорий граждан на пригородных маршрутах Киржачского района"</t>
  </si>
  <si>
    <t xml:space="preserve">Постановление администрации района от 04.05.2010 № 449 "О порядке финансирования и расходования субсидии на обеспечение равной степени доступности общественного транспорта для отдельных категорий граждан на пригородных маршрутах Киржачского района" </t>
  </si>
  <si>
    <t>Расходы на выплаты по оплате труда главы местной администрации (исполнительно-распорядительного органа муниципального образования)</t>
  </si>
  <si>
    <t>414</t>
  </si>
  <si>
    <t>313</t>
  </si>
  <si>
    <t>Объем средств на исполнение расходного обязательства (руб.)</t>
  </si>
  <si>
    <t>Постановление администрации Киржачского района от 28.12.2016 № 1476 "О создании МКУ "Управление муниципальными закупками"</t>
  </si>
  <si>
    <t>Постановление администрации Киржачского района от 27.02.2017 № 173 "Об утверждении Положения об оплате труда работников МКУ "Управление муниципальными закупками Киржачского района"</t>
  </si>
  <si>
    <t>999000Т590</t>
  </si>
  <si>
    <t>540</t>
  </si>
  <si>
    <t>1700120590</t>
  </si>
  <si>
    <t>1800240190</t>
  </si>
  <si>
    <t>Расходы на обеспечение деятельности (оказание услуг) муниципального автономного учреждения "Редакция газеты "Красное Знамя" Киржачского района Владимирской области</t>
  </si>
  <si>
    <t>99900Г590</t>
  </si>
  <si>
    <t>853</t>
  </si>
  <si>
    <t>Расходы на уплату земельного налога на участки, предоставленные администрацией Киржачского района в постоянное (бессрочное) пользование</t>
  </si>
  <si>
    <t>Решение Совета народных депутатов Киржачского района от 29.04.2009 №53/795 "О создании МУ "Хозяйственно-транспортное управление администрации Киржачского района Владимирской области"</t>
  </si>
  <si>
    <t>9990000110</t>
  </si>
  <si>
    <t>9990000190</t>
  </si>
  <si>
    <t>9990070010</t>
  </si>
  <si>
    <t>9990070020</t>
  </si>
  <si>
    <t>9990051200</t>
  </si>
  <si>
    <t>9990001590</t>
  </si>
  <si>
    <t>9990002590</t>
  </si>
  <si>
    <t>9990020030</t>
  </si>
  <si>
    <t>9990020040</t>
  </si>
  <si>
    <t>9990020460</t>
  </si>
  <si>
    <t>9990059300</t>
  </si>
  <si>
    <t>99900П0010</t>
  </si>
  <si>
    <t>1500220100</t>
  </si>
  <si>
    <t>800</t>
  </si>
  <si>
    <t>130028Д030</t>
  </si>
  <si>
    <t>02601S0080</t>
  </si>
  <si>
    <t>999008Э030</t>
  </si>
  <si>
    <t>9990010030</t>
  </si>
  <si>
    <t>9990010010</t>
  </si>
  <si>
    <t>02401S0810</t>
  </si>
  <si>
    <t>01301S0020</t>
  </si>
  <si>
    <t>99900S0150</t>
  </si>
  <si>
    <t>999000Г110</t>
  </si>
  <si>
    <t>Постановление администрации Киржачского района ВО от 11.01.2017 №16 "Об утверждении Порядка оказания адресной материальной помощи нуждающимся гражданам Киржачского района"</t>
  </si>
  <si>
    <t>312</t>
  </si>
  <si>
    <t>621</t>
  </si>
  <si>
    <t>9990008590</t>
  </si>
  <si>
    <t>9990071370</t>
  </si>
  <si>
    <t>129</t>
  </si>
  <si>
    <t>0700320180</t>
  </si>
  <si>
    <t xml:space="preserve">  Проведение фестивалей,конкурсов,спортивных мероприятий, направленных на пропаганду здорового образа жизни, сохранение и укрепления здоровья</t>
  </si>
  <si>
    <t>0700160030</t>
  </si>
  <si>
    <t>в целом/ в целом</t>
  </si>
  <si>
    <t>1300272460</t>
  </si>
  <si>
    <t>0260170080</t>
  </si>
  <si>
    <t>Расходы на обеспечение деятельности  муниципального бюджетного учреждения "Многофункциональный центр предоставления государственных и муниципальных  услуг на территории Киржачского района"</t>
  </si>
  <si>
    <t>Расходы на обеспечение деятельности Муниципального казенного учреждения "Управление жилищно-коммунального хозяйства, архитектуры и строительства Киржачского района"</t>
  </si>
  <si>
    <t>999000Ж590</t>
  </si>
  <si>
    <t>119</t>
  </si>
  <si>
    <t>0240170810</t>
  </si>
  <si>
    <t>1800120010</t>
  </si>
  <si>
    <t>113</t>
  </si>
  <si>
    <t>Постановление администрации района от 17.03.2016 № 206 "О создании  Муниципального казенного учреждения "Управление жилищно-коммунального хозяйства, архитектуры и строительства Киржачского района"</t>
  </si>
  <si>
    <t>Постановление администрации района от 17.05.2016 № 489 "Об утверждении Положения об оплате труда работников Муниципального казенного учреждения "Управление жилищно-коммунального хозяйства, архитектуры и строительства Киржачского района"</t>
  </si>
  <si>
    <t>Расходы на выплаты по оплате труда работников органов местного самоуправления</t>
  </si>
  <si>
    <t>Мероприятия по газификации населенных пунктов Киржачского района</t>
  </si>
  <si>
    <t>0130222160</t>
  </si>
  <si>
    <t>999008Т030</t>
  </si>
  <si>
    <t>9990070150</t>
  </si>
  <si>
    <t xml:space="preserve">Расходы на обеспечение  функций органов местного самоуправления </t>
  </si>
  <si>
    <t xml:space="preserve">Обеспечение деятельности комиссий по делам несовершеннолетних  и защите их прав </t>
  </si>
  <si>
    <t xml:space="preserve">Реализация отдельных государственных полномочий по вопросам административного законодательства </t>
  </si>
  <si>
    <t xml:space="preserve">Расходы на выплаты по оплате труда работников органов местного самоуправления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</si>
  <si>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</si>
  <si>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Осуществление полномочий Российской Федерации по государственной регистрации актов гражданского состояния </t>
  </si>
  <si>
    <t xml:space="preserve">Расходы на выполнение обязательств муниципального района, связанных с уплатой членских взносов в ассоциации </t>
  </si>
  <si>
    <t>Участие в областных комплексных соревнованиях</t>
  </si>
  <si>
    <t xml:space="preserve"> 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финансовое осуществление дорожной деятельности в отношении автомобильных дорог общего пользования местного значения на 2016 год за счет средств областного бюджета </t>
  </si>
  <si>
    <t xml:space="preserve">в целом               </t>
  </si>
  <si>
    <t>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содержание и текущий ремонт автомобильных дорог общего пользования населённых пунктов за счёт средств дорожного фонда</t>
  </si>
  <si>
    <t>Укрепление материально-технической базы добровольных народных дружин, участвующих в охране общественного порядка</t>
  </si>
  <si>
    <t>Обеспечение функционирования, информационное обслуживание муниципальных информационных систем, техническое обслуживание компьютерной, печатающей и копировальной техники</t>
  </si>
  <si>
    <t xml:space="preserve">  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расходы, связанные с организацией в границах поселения электро-, тепло-, газо- и водоснабжения населения, водоотведения, снабжения населения топливом</t>
  </si>
  <si>
    <t xml:space="preserve">Пенсия  за выслугу лет муниципальным служащим и лицам, замещавшим муниципальные должности </t>
  </si>
  <si>
    <t xml:space="preserve">Обеспечение равной доступности услуг общественного транспорта для отдельных категорий граждан в муниципальном сообщении  </t>
  </si>
  <si>
    <t xml:space="preserve">Расходы на предоставление ежемесячных денежных выплат лицам, удостоенным звания «Почетный гражданин г.Киржача и Киржачского района» </t>
  </si>
  <si>
    <t xml:space="preserve"> Обеспечение жильем многодетных семей</t>
  </si>
  <si>
    <t xml:space="preserve">Обеспечение социальной поддержки малоимущих семей, малоимущих граждан и граждан, оказавшихся в трудной жизненной ситуации </t>
  </si>
  <si>
    <t>Постановление администрации Киржачского района Владимирской области от 25.10.2016 № 1164 "О порядке расходования средств бюджета муниципального образования Киржачский район, передаваемых бюджетам сельских поселений на ремонт и обустройство дорожной сети, находящейся в границах и вне границ сельских населенных пунктов, а также субсидий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"Дорожное хозяйство Владимирской области на 2014-2025 годы"</t>
  </si>
  <si>
    <t>Субсидии отдельным общественным организациям и иным некоммерческим объединениям</t>
  </si>
  <si>
    <t xml:space="preserve">Проведение массовых спортивных мероприятий для всех групп населения согласно календарному плану физкультурно-оздоровительных мероприятий </t>
  </si>
  <si>
    <t>Обеспечение участия представителей общественных организаций района в региональных и всероссийских мероприятиях (услуги)</t>
  </si>
  <si>
    <t>0700120490</t>
  </si>
  <si>
    <t>Создание, хранение, использование и восполнение резерва финансовых и материальных ресурсов для ликвидации чрезвычайных ситуаций на территории Киржачского района</t>
  </si>
  <si>
    <t>1100120660</t>
  </si>
  <si>
    <t>Поддержка гражданам и их объединениям, участвующим в охране общественного порядка</t>
  </si>
  <si>
    <t>Защита от болезней, общих для человека и животных</t>
  </si>
  <si>
    <t>0140470120</t>
  </si>
  <si>
    <t>Строительство распределительных газопроводов для газоснабжения жилых домов в сельских поселениях</t>
  </si>
  <si>
    <t>Постановление главы района от 31.12.2013 № 1834  "О порядке финансирования отдельных полномочий, переданных на государственную регистрацию  актов гражданского состояния администрации Киржачского района Владимирской области"</t>
  </si>
  <si>
    <t>Статья, пункт, подпункт, абзац муниципального правового акта, договора, соглашения</t>
  </si>
  <si>
    <t>Дата вступления в силу муниципального правового акта, договора, соглашения</t>
  </si>
  <si>
    <t>Код раздела классификации расходов бюджета</t>
  </si>
  <si>
    <t>Код подраз-дела класси-фикации расходов бюджета</t>
  </si>
  <si>
    <t>Код целевой статьи класси-фикации расходов бюджета</t>
  </si>
  <si>
    <t>Код вида расходов класси-фикации расходов бюджета</t>
  </si>
  <si>
    <t>Код методики расчета объема расходов</t>
  </si>
  <si>
    <t>Реквизиты нормативного правового акта, договора, соглашения</t>
  </si>
  <si>
    <t>Код расход-ного обяза-тельства</t>
  </si>
  <si>
    <t>в целом</t>
  </si>
  <si>
    <t>не установлен</t>
  </si>
  <si>
    <t>04</t>
  </si>
  <si>
    <t>09</t>
  </si>
  <si>
    <t>12</t>
  </si>
  <si>
    <t>02</t>
  </si>
  <si>
    <t>01</t>
  </si>
  <si>
    <t>13</t>
  </si>
  <si>
    <t>244</t>
  </si>
  <si>
    <t>08</t>
  </si>
  <si>
    <t>000</t>
  </si>
  <si>
    <t>111</t>
  </si>
  <si>
    <t>851</t>
  </si>
  <si>
    <t>852</t>
  </si>
  <si>
    <t>121</t>
  </si>
  <si>
    <t>122</t>
  </si>
  <si>
    <t>14</t>
  </si>
  <si>
    <t xml:space="preserve">в целом </t>
  </si>
  <si>
    <t>831</t>
  </si>
  <si>
    <t>870</t>
  </si>
  <si>
    <t>Постановление главы Киржачского района от 27.06.2016 № 730 "Об утверждении положения об оплате труда работников муниципального учреждения "Киржачский районный архив" (с изменениями)</t>
  </si>
  <si>
    <t>Обеспечение информированности населения по правилам пожарной безопасности</t>
  </si>
  <si>
    <t>1100220620</t>
  </si>
  <si>
    <t>02101L4970</t>
  </si>
  <si>
    <t>9990020840</t>
  </si>
  <si>
    <t>Приобретение пожарно-технического вооружения для патрульных групп</t>
  </si>
  <si>
    <t>1100220900</t>
  </si>
  <si>
    <t>Расходы на мероприятия по развитию АПК "Безопасный город"</t>
  </si>
  <si>
    <t>1100520910</t>
  </si>
  <si>
    <t>0800320890</t>
  </si>
  <si>
    <t>1800103592</t>
  </si>
  <si>
    <t>Обеспечение социальной реабилитации ранее судимых лиц и граждан, не имеющих постоянных источников дохода</t>
  </si>
  <si>
    <t>Постановление администрации Киржачского района Владимирской области от 29.05.2015 № 558 "О муниципальном долге муниципального образования Киржачский район владимирской области" / Постановление администрации Киржачского района Владимирской области от 26.09.2014 № 1280 "Об утверждении муниципальной программы муниципального образования Киржачский район "Управление муниципальными финансами и муниципальным долгом"</t>
  </si>
  <si>
    <t xml:space="preserve">Постановление администрации Киржачского района от 15.11.2012 № 1371 "Об утверждении Порядка предоставления и расходования  за счет средств областного бюджета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t>
  </si>
  <si>
    <t>1800103591</t>
  </si>
  <si>
    <t>0800220260</t>
  </si>
  <si>
    <t>0800220790</t>
  </si>
  <si>
    <t>Итого по реестру:</t>
  </si>
  <si>
    <t>Решение Совета народных депутатов района от 31.07.2018 № 47/309 "Об утверждении Положения о пенсионном обеспечении муниципальных служащих и лиц, замещающих  муниципальные должности в муниципальном образовании Киржачский район"</t>
  </si>
  <si>
    <t xml:space="preserve"> Расходы на обеспечение деятельности (оказание услуг)  муниципального казенного учреждения «Управление по делам ГО и ЧС  Киржачского района»</t>
  </si>
  <si>
    <t>1100220921</t>
  </si>
  <si>
    <t>1100420922</t>
  </si>
  <si>
    <t xml:space="preserve">     Расходы, связанные с размещением и демонтажем рекламных конструкций на территории Киржачского района</t>
  </si>
  <si>
    <t>9990020911</t>
  </si>
  <si>
    <t xml:space="preserve"> Строительство физкультурно-оздоровительного комплекса с плавательным бассейном г.Киржач Владимирской области</t>
  </si>
  <si>
    <t>Расходы на обеспечение деятельности муниципального казенного учреждения "Управление муниципальными закупками Киржачского района"</t>
  </si>
  <si>
    <t>Обеспечение мест проживания многодетных семей автономными пожарными извещателями</t>
  </si>
  <si>
    <t>Организация защиты информации автоматизированных рабочих мест ЕДДС</t>
  </si>
  <si>
    <t>Постановление администрации Киржачского района от 21.12.2018 № 1914 "О порядке расходования денежных средств по мероприятиям подрограммы "Обеспечение территорий  документацией для осуществления градостроительной деятельности " по муниципальной программе муниципального образования Киржачский район "Обеспечение доступным и комфортным жильем населения Киржачского района"</t>
  </si>
  <si>
    <t>2000320780</t>
  </si>
  <si>
    <t xml:space="preserve"> Резервный фонд администрации Киржачского района для ликвидации чрезвычайных ситуаций</t>
  </si>
  <si>
    <t>Развитие материально-технической базы УКП</t>
  </si>
  <si>
    <t>1100121800</t>
  </si>
  <si>
    <t>1100121700</t>
  </si>
  <si>
    <t>обучение руководителей курсов ГО и ЗНТЧС</t>
  </si>
  <si>
    <t>0800120940</t>
  </si>
  <si>
    <t>Укрепление антитеррористической защищенности спортивных объектов</t>
  </si>
  <si>
    <t>Изготовление и распространение наглядной агитации по тематике антитеррористической защищенности</t>
  </si>
  <si>
    <t>0800120950</t>
  </si>
  <si>
    <t>Обеспечение территорий  документацией для осуществления градостроительной деятельности за счет средств областного бюджета</t>
  </si>
  <si>
    <t xml:space="preserve">Софинансирование мероприятий по обеспечению территориЙ  документацией для осуществления градостроительной деятельности </t>
  </si>
  <si>
    <t>Постановление администрации Киржачского района от 25.04.2019 № 646 "Об утверждении Порядка принятия решений о подготовке и реализации бюджетных инвестиций в объекты мунципальной собственности или приобретения объектов недвижимого имущества в муниципальную собственность муниципального образования Киржачский район и Порядка осуществления бюджетных инвестиций в форме капитальных вложений в объекты муниципальной собственности или приобретения объектов недвижимого имущества в мунципальную собственность мунципального образования Киржачский район"</t>
  </si>
  <si>
    <t xml:space="preserve">Постановление администрации района от 27.11.2018 № 1893 "Об утверждении порядка расходования средств по мероприятию "Организация участия в выставочных мероприятиях с целью продвижения экономического потенциала Киржачского района" муниципальной программы муниципального образования Киржачский район "Развитие малого и среднего предпринимательства"  </t>
  </si>
  <si>
    <t xml:space="preserve">Постановление администрации района от 30.12.2015 № 1139 "О порядке расходования субвенции, выделенной из областного бюджета на осуществление отдельных полномочий по защите населения от болезней, общих для человека и животных, в рамках подпрограммы "Развитие подотрасли животноводства, переработки и реализации продукции  животноводства" Муниципальной программы развития агропромышленного комплекса Киржачского района" </t>
  </si>
  <si>
    <t xml:space="preserve"> 21.12.2018</t>
  </si>
  <si>
    <t>13002S2460</t>
  </si>
  <si>
    <t>612</t>
  </si>
  <si>
    <t>Постановление администрации Киржачского района от 25.04.2019 № 646 "Об утверждении Порядка принятия решений о подготовке и реализации бюджетных инвестиций в объекты муниципальной собственности или приобретения объектов недвижимого имущества в муниципальную собственность муниципального образования Киржачский район и Порядка осуществления бюджетных инвестиций в форме капитальных вложений в объекты муниципальной собственности или приобретения объектов недвижимого имущества в мунципальную собственность мунципального образования Киржачский район"</t>
  </si>
  <si>
    <t>Срок действия нормативного муниципального правового акта, договора, соглашения</t>
  </si>
  <si>
    <t xml:space="preserve">Постановление администрацииКиржачского  района  от 31.12.2019 № 1834  "Об утверждении муниципальной программы мунципального образования Киржачского район "Информатизация Киржачского района" </t>
  </si>
  <si>
    <t>Постановление администрации Киржачского района от 24.06.2019 № 889  "О порядке расходования средств на реализацию мероприятий  Подпрограммы № 1 "Обеспечение жильем молодых семей Киржачского района"  муниципальной программы  муниципального образования Киржачский район "Обеспечение доступным и комфортным жильем населения Киржачского района" за счет средств федерального, областного бюджетов, а также межбюджетных трансфертов, передаваемых бюджету  муниципального района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</si>
  <si>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01.01.2019</t>
  </si>
  <si>
    <t>Постановление администрации Киржачского района от 31.12.2019 № 1842 "Об утверждении муниципальной программы муниципального образования Киржачский район "Защита населения от чрезвычайных ситуаций и снижение рисков их возникновения, обеспечение пожарной безопасности на водных объектах на территории Киржачского района"</t>
  </si>
  <si>
    <t>Постановление администрации Киржачского района от 11.12.2019 №1713 "Об утверждении Порядка определения объема и условий предоставления субсидий из бюджета муниципального образования Киржачский район муниципальному автономному учреждению "Редакция газеты "Красное знамя" Киржачского района Владимирской области" на финансовое обеспечение выполнения муниципального задания на оказание муниципальных услуг (выполнение работ)"</t>
  </si>
  <si>
    <t>Расходы на выполнение обязательств муниципального района, связанных и исполнением решений судов</t>
  </si>
  <si>
    <t>Постановление администрации Киржачского района ВО от 11.03.2020г. № 237 "Об утверждении порядка расходования средств бюджета муниципального образования Киржачский район, предусмотренных на реализацию муниципальных программ муниципального образования Киржачский район "Социальное и демографическое развитие Киржачского района","Противодействие злоупотреблению наркотиками и их незаконному обороту","Формирование доступной среды, жизнедеятельности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t>
  </si>
  <si>
    <t>Постановление администрации района от 17.01.2020 № 38 "Об утверждении порядка расходования средств муниципальной программы муниципального образования Киржачский район "Развитие физической культуры и спорта на территории Киржачского района"</t>
  </si>
  <si>
    <t>Код ГРБС</t>
  </si>
  <si>
    <t xml:space="preserve">Осуществление  отдельных государственных полномочий по региональному государственному жилищному надзору и лицензионному контролю                                                                                                                                                                                                                                                      </t>
  </si>
  <si>
    <t>247</t>
  </si>
  <si>
    <t>с 01.01.2021</t>
  </si>
  <si>
    <t>0220271860</t>
  </si>
  <si>
    <t xml:space="preserve">Приобретение имущества спасательных постов </t>
  </si>
  <si>
    <t xml:space="preserve">Расходы на организацию комплекса информационно-пропагандистских мер, направленных на формирование у населения негативного отношения к употреблению алкоголя, наркотиков и табака </t>
  </si>
  <si>
    <t>1500220970</t>
  </si>
  <si>
    <t>01.01.2020-31.12.2022</t>
  </si>
  <si>
    <t>Постановление администрации Киржачского района от 26.12.2019 № 1797 "О принятии осуществления отдельных полномочий по решению вопросов местного значения поселений,входящих в состав Киржачского района Владимирской области" (с учетом внесенных изменений)</t>
  </si>
  <si>
    <t>Предоставление иных межбюджетных трансфертов на исполнение переданных полномочий из бюджета муниципального образования Киржачский район в бюджеты поселенний в соответствии с заключенными соглашениями на содержание и текущий ремонт автомобильных дорог общего пользования населенных пунктов за счет средств дорожного фонда-софинансирование за счет средств дорожного фонда</t>
  </si>
  <si>
    <t>Обеспечение равной доступности услуг общественного транспорта для отдельных категорий граждан в муниципальном сообщении  - софинансирование</t>
  </si>
  <si>
    <t xml:space="preserve"> Обеспечение жильем многодетных семей за счет средств областного бюджета</t>
  </si>
  <si>
    <t xml:space="preserve">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</si>
  <si>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 xml:space="preserve">Постановление администрации Киржачского района Владимирской области от 29.12.2020 № 1434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учреждениям спортивной направленности, подведомственным администрации Киржачского района Владимирской области" </t>
  </si>
  <si>
    <t>1100321030</t>
  </si>
  <si>
    <t>Разрешение на использование радиочастот или радиочастотных каналов № 144-РЧС-19-0190 от 02.04.2019</t>
  </si>
  <si>
    <t>Расходы на организацию энергоснабжения строительной площадки физкультурно-оздоровительного комплекса</t>
  </si>
  <si>
    <t xml:space="preserve">Расходы по обеспечению муниципальной службы Киржачского района </t>
  </si>
  <si>
    <t>Постановление администрации Киржачского района Владимирской области от 24.12.2019 № 1768 "О передаче осуществления части полномочий по решению вопросов местного самоуправления отдельных поселений, входящих в состав муниципального образования Киржачский район Владимирской области"</t>
  </si>
  <si>
    <t>9990001591</t>
  </si>
  <si>
    <t>Резервный фонд</t>
  </si>
  <si>
    <t>0600271250</t>
  </si>
  <si>
    <t>Софинансирование на строительство блочно-модульной котельной в д.Новоселово Киржачского района Владимирской области</t>
  </si>
  <si>
    <t>06002S1250</t>
  </si>
  <si>
    <t>Расходы на обеспечение деятельности (оказание услуг) МБУ "ФОК "Лидер"</t>
  </si>
  <si>
    <t>Резервный фонд администрации Киржачского района</t>
  </si>
  <si>
    <t>9990020020</t>
  </si>
  <si>
    <t xml:space="preserve">Правовое основание финансового обеспечения полномочия (федеральный закон: номер, дата, статья,  подстатья, пункт, подпункт)  </t>
  </si>
  <si>
    <t>9</t>
  </si>
  <si>
    <t>Расходы на обеспечение деятельности муниципального казенного учреждения "Автотранспортное управление администрации Киржачского района"</t>
  </si>
  <si>
    <t>Расходы на строительство блочно-модульной котельной в д. Новоселово Киржачского района Владимирской области за счет средств областного бюджета</t>
  </si>
  <si>
    <t>110220923</t>
  </si>
  <si>
    <t>Содержание источников наружного противопожарного водоснабжения</t>
  </si>
  <si>
    <t>9990021080</t>
  </si>
  <si>
    <t>Осуществление пассажирских перевозок автомобильным транспортом общего пользования между поселениями на территории района</t>
  </si>
  <si>
    <t>Строительство, реконструкция и модернизация систем (обьектов) теплоснабжения, водоснабжения, водоотведения и очистки сточных вод(очистные сооружения в д.Ельцы Киржачского района Владимирской области производительностью 93,6 мз/сут)</t>
  </si>
  <si>
    <t>2210171580</t>
  </si>
  <si>
    <t>Софинансирование расходов на строительство, реконструкция и модернизация систем (обьектов) теплоснабжения, водоснабжения, водоотведения и очистки сточных вод(очистные сооружения в д.Ельцы Киржачского района Владимирской области производительностью 93,6 мз/сут)</t>
  </si>
  <si>
    <t>22101S1580</t>
  </si>
  <si>
    <t>Расходы, связанные с организацией в границах МО сельского поселения Филипповское электро, тепло, газо и водоснабжения населения, водотведения, снабжение населения топливом</t>
  </si>
  <si>
    <t>999002Э031</t>
  </si>
  <si>
    <t>9990072080</t>
  </si>
  <si>
    <t>Строительство (реконструкция) газопроводов высокого, среднего, низкого давления и газопроводов-вводов</t>
  </si>
  <si>
    <t>Софинансирование расходов по строительству (реконструкции) газопроводов высокого среднего низкого давления и газопроводов-вводов</t>
  </si>
  <si>
    <t>99900S2080</t>
  </si>
  <si>
    <t>№ 131-ФЗ от 06.10.2003  ст.15,пст.1,пп.4.</t>
  </si>
  <si>
    <t>№ 195-ФЗ от 30.12.2001 р.1, гл.1. ст.1.2.</t>
  </si>
  <si>
    <t>№ 113-ФЗ от 20.08.2004</t>
  </si>
  <si>
    <t>№ 143-ФЗ от 15.11.1997 гл.1.ст.1.</t>
  </si>
  <si>
    <t>Р-4.3.1.001</t>
  </si>
  <si>
    <t>Р-1.3.1.041</t>
  </si>
  <si>
    <t>Р-1.3.1.042</t>
  </si>
  <si>
    <t>Р-4.3.1.006</t>
  </si>
  <si>
    <t>Р-4.3.1.007</t>
  </si>
  <si>
    <t>Р-4.3.1.008</t>
  </si>
  <si>
    <t>Р-4.3.1.012</t>
  </si>
  <si>
    <t>Постановление администрации района от 28.07.2021 № 1048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2022  год"</t>
  </si>
  <si>
    <t>Постановление администрации Киржачского района Владимирской области от 19.07.2021 № 988 "О создании муниципального казенного учреждения "Автотранспортное управление администрации Киржачского района"</t>
  </si>
  <si>
    <t xml:space="preserve">Постановление администрации Киржачского района Владимирской области от 03.08.2021 № 1054 "Об утверждении Положения об оплате труда работников муниципального казенного учреждения "Автотранспортное управление администрации Киржачского района" </t>
  </si>
  <si>
    <t>3</t>
  </si>
  <si>
    <t>№ 131-ФЗ от 06.10.2003, ст.17, подст.1, п. 9.</t>
  </si>
  <si>
    <t xml:space="preserve">Постановление администрации Киржачского района Владимирской области от 23.03.2021 №377 "Об утверждении Порядка определения объема и условий предоставления субсидий из бюджета муниципального образования Киржачский район муниципальным  бюджетным учреждениям физкультурно-спортивной направленности на  финансовое обеспечение выполнения муниципального задания на оказание муниципальных услуг (выполнение работ) </t>
  </si>
  <si>
    <t>№131-ФЗ от 06.10.2003 ст.17,  подст.1, п.9.</t>
  </si>
  <si>
    <t>№131-ФЗ от 06.10.2003, ст.15, подст.1, п. 6.</t>
  </si>
  <si>
    <t>№131-ФЗ от 06.10.2003, ст.15, подст.1, п. 25.</t>
  </si>
  <si>
    <t>№131-ФЗ от 06.10.2003, ст.15, подст.1, п. 26.</t>
  </si>
  <si>
    <t>№131-ФЗ от 06.10.2003  ст.17,подст.1, п.7.</t>
  </si>
  <si>
    <t>633</t>
  </si>
  <si>
    <t>№ 195-ФЗ от 30.12.2001 р.1, гл.1. ст.1.3, пунк 3</t>
  </si>
  <si>
    <t>Постановления администрации Киржачского района от 04.06.2021 № 783 "О порядке расходования денежных средств по муниципальной программе муниципального образования Киржачский район  «Информатизация Киржачского района»</t>
  </si>
  <si>
    <t xml:space="preserve">Организация и осуществление мероприятий по обеспечению первичных мер пожарной безопасности в границах муниципальных районов за границами городских и сельских населенных пунктов  </t>
  </si>
  <si>
    <t>Проект постановления администрации Киржачского района "О порядке  расходования средств бюджета муниципального образования  Киржачский район на организацию в границах МО Филипповское электро, тепло, газо и водоснабжения населения, водоотведения, снабжения населения топливом"</t>
  </si>
  <si>
    <t>Постановление Правительства Российской Федерации от 30.09.2021№ 1670 "Об утверждении общих требований к организации и осуществлению регионального жилищнеого контроля (надзора)"  ст.1, п.2</t>
  </si>
  <si>
    <t xml:space="preserve"> Закон Владимирской области от 29.08.2016 № 107-ОЗ "О наделении органов местного самоуправления отдельными государственными полномочиями Владимирской области по осуществлению регионального государственного жилищного надзора и лицензионного контроля" ст.1, п.1</t>
  </si>
  <si>
    <t xml:space="preserve">Договор энергоснабжения с АО "Владимирские коммунальные системы" от 05.02.2021 № 30/0818 </t>
  </si>
  <si>
    <t>Контракт № ПН 01-07/0741-21 от 09.02.2021 с ООО "Газпром межрегионгаз Владимир" на поставку газа</t>
  </si>
  <si>
    <t>31.12.2021</t>
  </si>
  <si>
    <t>Р-4.3.1.002</t>
  </si>
  <si>
    <t>Р-4.3.1.093</t>
  </si>
  <si>
    <t>№ 131-ФЗ от 06.10.2003 ст.17,пст.1, п.1.</t>
  </si>
  <si>
    <t>№ 131-ФЗ от 06.10.2003 ст.17,пст.1, п.9.</t>
  </si>
  <si>
    <t>№ 131-ФЗ от 06.10.2003 ст.17,пст.1,п.8, п.8.</t>
  </si>
  <si>
    <t>№ 131-ФЗ от 06.10.2003 ст.15,пст.1, п.7.</t>
  </si>
  <si>
    <t>№ 131-ФЗ от 06.10.2003 ст.17,пст.1, п.3.</t>
  </si>
  <si>
    <t>№131-ФЗ от 06.10.2003, ст.15, пст.1,п.16.</t>
  </si>
  <si>
    <t>№131-ФЗ от 06.10.2003 ст.15,пст.1, п.21,</t>
  </si>
  <si>
    <t>№ 131-ФЗ от 06.10.2003, ст.15 пст.1.п.7,1.</t>
  </si>
  <si>
    <t>№ 131-ФЗ от 06.10.2003, ст.15 пст.1.п.24.</t>
  </si>
  <si>
    <t>№131-ФЗ от 06.10.2003 ст.15,пст.1, п.1,</t>
  </si>
  <si>
    <t>№ 131-ФЗ от 06.10.2003, ст.15, пст.1,п. 6,1.</t>
  </si>
  <si>
    <t>№ 131-ФЗ от 06.10.2003, ст15, пст.1, п.8.</t>
  </si>
  <si>
    <t>№ 131-ФЗ от 06.10.2003 ст.15, пст.1, п.6.</t>
  </si>
  <si>
    <t>№131-ФЗ от 06.10.2003, ст.15, пст.1,п.6.</t>
  </si>
  <si>
    <t>№ 131-ФЗ от 06.10.2003 ст.15, пст.1, п.5.</t>
  </si>
  <si>
    <t>№ 131-ФЗ от 06.10.2003 ст.15, пст.1, п.25.</t>
  </si>
  <si>
    <t>№ 131-ФЗ от 06.10.2003 ст.15, пст.1, п.15,1.</t>
  </si>
  <si>
    <t>№ 131-ФЗ от 06.10.2003 ст.15, пст.1, п.15.</t>
  </si>
  <si>
    <t>№ 131-ФЗ от 06.10.2003  ст.15,пст.1,п.4.</t>
  </si>
  <si>
    <t>№ 131-ФЗ от 06.10.2003 ст.17,пст.1,п.3.</t>
  </si>
  <si>
    <t>№ 131-ФЗ от 06.10.2003 ст.15,пст.1, п.20.</t>
  </si>
  <si>
    <t>№ 131-ФЗ от 06.10.2003, ст.15, пст.1,п. 4.</t>
  </si>
  <si>
    <t>№ 131-ФЗ от 06.10.2003, ст.15, пст.1,п. 6.</t>
  </si>
  <si>
    <t>№ 131-ФЗ от 06.10.2003 ст.15,пст.1,п.26.</t>
  </si>
  <si>
    <t>Закон РФ "О ветеринарии" от 14.05.1993 № 338-РФ ст.2</t>
  </si>
  <si>
    <t>9990020750</t>
  </si>
  <si>
    <t xml:space="preserve">  Расходы на эксплуатацию и содержание имущества, находящегося в казне муниципального района</t>
  </si>
  <si>
    <t>622</t>
  </si>
  <si>
    <t xml:space="preserve">плановый (уточненный) </t>
  </si>
  <si>
    <t xml:space="preserve">фактический </t>
  </si>
  <si>
    <t>№ 131-ФЗ от 06.10.2003                                       ст.15,пст.1,п.3</t>
  </si>
  <si>
    <t>Решение арбитражного суда Владимирской области от 19.02.2021 по делу № А11-11061/2020</t>
  </si>
  <si>
    <t>Постановление администрации Киржачского района Владимирской области от 15.03.2021 №304 "Об утверждении Порядка расходования средств резервного фонда администрации Киржачского района Владимирской области"</t>
  </si>
  <si>
    <t xml:space="preserve"> Постановление администрации района от 28.07.2021 № 1048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2022  год"</t>
  </si>
  <si>
    <t>Р-4.3.1.019</t>
  </si>
  <si>
    <t>Р-4.3.1.100</t>
  </si>
  <si>
    <t>Постановление администрации Киржачского района от 07.12.2021 №1791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муниципальному автономному  учреждению «Редакция газеты «Красное знамя» Киржачского района Владимирской области»</t>
  </si>
  <si>
    <t>Р-4.1.1.004</t>
  </si>
  <si>
    <t>Постановление администрации Киржачского района от 24.12.2021 №1893 "О принятии осуществления отдельных полномочий по решению вопросов местного значения поселений,входящих в состав муниципального образования  Киржачский район"</t>
  </si>
  <si>
    <t>01.01.2022- 31.12.2024</t>
  </si>
  <si>
    <t>Предоставление иных межбюджетных трансфертов на исполнение переданных полномочий из бюджета муниципального образования Киржачский район в бюджеты поселений в соответствии с заключенными соглашениями на расходы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t>
  </si>
  <si>
    <t>Соглашение № 11 от 10.01.2022г. между инспекцией государственного жилищного надзора  Владимирской области и администрацией Киржачского района Владимирской области о порядке и условиях предоставления субвенции из областного бюджета ВУладимирской области на осуществление отдельных государственных полномочий по  региональному государственному жилищному надзору и лицензионному контролю</t>
  </si>
  <si>
    <t>Р-1.3.1.079</t>
  </si>
  <si>
    <t xml:space="preserve">Плановый период               </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</si>
  <si>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t>
  </si>
  <si>
    <t>9990055491</t>
  </si>
  <si>
    <t>99900055491</t>
  </si>
  <si>
    <t>Расходы на содержание имущества, состоящего на балансе администрации Киржачского района</t>
  </si>
  <si>
    <t>9990021600</t>
  </si>
  <si>
    <t>Возмещение расходов, понесенных бюджетами субьектов Российской Федерации на размещение и питание граждан Российской Федерации,Украины,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</si>
  <si>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9990056940</t>
  </si>
  <si>
    <t>Финансовое обеспечение мероприятий по временному социально-бытовому обустройству граждан Российской Федерации, Украины,Донецкой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покинувщих территорию Украины, Донецкой Народной Республики, Луганской Народной Республики и прибывших на территорию РФ в экстренном массовом порядке и находящихся в пунктах временного размещения на территории Владимирской области</t>
  </si>
  <si>
    <t>9990072200</t>
  </si>
  <si>
    <t>Расходы на обеспечение функций органов местного самоуправления</t>
  </si>
  <si>
    <t>Поощрение муниципальных управленческих команд за достижение показателей деятельности органов исполнительной власти субъектов РФ</t>
  </si>
  <si>
    <t>110022Г030</t>
  </si>
  <si>
    <t>110028Г030</t>
  </si>
  <si>
    <t>Предоставление иных межбюджетных трансфертов на исполнение переданных полномочий из бюджета муниципального образования Киржачский район в бюджеты поселений в соответствии с заключенными соглашениями на расходы, связанные с организацией и осуществлением мероприятий  по обеспечению первичных мер  пожарной безопасности в границах  муниципальных районов за границами городских  и сельских населенных пунктов</t>
  </si>
  <si>
    <t>0300420740</t>
  </si>
  <si>
    <t>Расходы организация участия в выставочных мероприятиях с целью продвижения потенциала Киржачского района</t>
  </si>
  <si>
    <t>243</t>
  </si>
  <si>
    <t>9990072160</t>
  </si>
  <si>
    <t>Создание мест(площадок)для накопления твердых коммунальных отходов</t>
  </si>
  <si>
    <t>Создание мест(площадок)для накопления твердых коммунальных отходов- софинансирование</t>
  </si>
  <si>
    <t>99900S2160</t>
  </si>
  <si>
    <t>9990020360</t>
  </si>
  <si>
    <t>Обеспечение бесплатного проезда гражданам старше 60 лет, прошедшим вакцинацию от новой короновирусной инфекции, вторым компонентом вакцины или однокомпонентной вакциной</t>
  </si>
  <si>
    <t>Строительство уличной  спортивной площадки по адресу Владимирская область Киржачский район г. Киржач микрорайон Красный Октябрь, кадастровый номер участка (33:02:020209:180)</t>
  </si>
  <si>
    <t>1800140260</t>
  </si>
  <si>
    <t>Строительство  обьекта капитального строительства "Физкультурно-оздоровительный комплекс с универсальным спортивным залом г.Киржач Владимирской области"</t>
  </si>
  <si>
    <t>1800240280</t>
  </si>
  <si>
    <t>1800172000</t>
  </si>
  <si>
    <t>Содержание гидротехнического сооружения</t>
  </si>
  <si>
    <t>9990021090</t>
  </si>
  <si>
    <t>Постановление администрации Киржачского района от 26.028.2022 № 1583 "О распределении средств прочей дотации , предоставленной из областного бюджета на поощрение муниципальных управленческих команд за достижение показателей деятельности органов исполнительной власти субьектов Российской Федерации, и утверждении   Порядка выплаты  выплаты поощрения лицам, входящим в муниципальные управленческие команды"</t>
  </si>
  <si>
    <t xml:space="preserve">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t>
  </si>
  <si>
    <t>Постановление администрации Киржачского района Владимирской области от 26.05.2022 № 884 "О распределении и порядке расходования средств иного межбюджетного трансферта из областного бюджета на возмещение расходов, понесенных бюджетом муниципального образования Киржачский район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ву экстренно массовом порядке и находившихся в пунктах временного размещения и питания, за счет средств резервного фонда Правительства Российской Федерации в размере 144 7600,00 рублей" (с учетом внесенных изменений)</t>
  </si>
  <si>
    <t>с 26.05.2022</t>
  </si>
  <si>
    <t>Постановление администрации Киржачского района Владимирской области от 28.02.2022 "О распределении и порядке расходования средств субсидии на финансовое обеспечение мероприятий по временному социально-бытовому обустройству людей, вынужденно покинувших территорию Украины и находящихся в пунктах временного размещения на территории Владимирской области, в  сумме 1 080 000 рублей"</t>
  </si>
  <si>
    <t xml:space="preserve">со дня официального опубликования </t>
  </si>
  <si>
    <t>п.4 ст.4</t>
  </si>
  <si>
    <t xml:space="preserve">№ 131-ФЗ от 06.10.2003                                       ст.15,пст.1,п.3 </t>
  </si>
  <si>
    <t>Постановление администрации Киржачского района Владимирской области от 01.12.2021 № 1770 "О переименовании муниципального казенного учреждения "Хозяйственно-транспортное управление администрации Киржачского района"  и внесении изменений в Устав"</t>
  </si>
  <si>
    <t xml:space="preserve"> 31.12.2022</t>
  </si>
  <si>
    <t>Федеральный закон от 21.07.1997 N 117-ФЗ (ред. от 11.06.2021) "О безопасности гидротехнических сооружений" (с изм. и доп., вступ. в силу с 01.01.2022)</t>
  </si>
  <si>
    <t>ст.9, 10</t>
  </si>
  <si>
    <t>Постановление администрации Киржачского района Владимирской области от 28.12.2016 № 1527 "О порядке предоставления межбюджетных трансфертов из бюджета муниципального образования Киржачский район Владимирской области, на осуществление полномочий администрации Киржачского района по созданию условий для предоставления транспортного обслуживания населения в границах поселения в части организации транспортного обслуживания населения в границах муниципального района  на межмуниципальных маршрутах регулярных пригородных перевозок"</t>
  </si>
  <si>
    <t xml:space="preserve">Постановление администрации Киржачского района Владимирской области  от 06.05.2022 № 756 "О распределении и порядке расходования средств субсидии из областного бюджета на создание мест (площадок) для накопления твердых коммунальных отходов в сумме 3 871 700 рублей" </t>
  </si>
  <si>
    <t>Постановление администрации Киржачского района Владимирской области от 30.11.2021 № 1748 "О порядке финансирования обеспечения бесплатного проезда гражданам старше 60 лет, прошедшим вакцинацию от новой коронавирусной инфекции (COVID-19) вторым компонентом вакцины или однокомпонентной  вакциной с 01.12.2021 по 31.12.2021 года включительно , на проезд транспортом общего пользования на пригородных муниципальных маршрутах на территории Киржачского района (в рамках новогодней акции "Я вакцинировался")</t>
  </si>
  <si>
    <t xml:space="preserve"> 25.04.2019</t>
  </si>
  <si>
    <t xml:space="preserve">1. в целом 2. в целом  3. в целом                                                                                                                                                                                                               </t>
  </si>
  <si>
    <t>1. 15.12.2022         2. 01.01.2022         3. 01.01.2023</t>
  </si>
  <si>
    <t xml:space="preserve">1. не установлен    2. 1 год                 3. 1 год    </t>
  </si>
  <si>
    <t>1. Постановление  администрации  Киржачского района  Владимирской области от 15.12.2021 № 1829/1 "Об утверждении Положения об оплате труда работников муниципального казенного учреждения "Управление  по бюджетному учету и хозяйственному обеспечению администрации Киржачского района"                                                                                                                   2. Постановление администрации Киржачского района Владимирской области  от 28.07.2021 № 1048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2022  год"                                                                    3. Постановление администрации Киржачского района Владимирской области от 18.08.2022 № 1559/1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2023  год"</t>
  </si>
  <si>
    <t xml:space="preserve"> Постановление администрации района от 18.08.2022 № 1559/1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2023  год"</t>
  </si>
  <si>
    <t>Постановление администрации района от 18.08.2022 № 1559/1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2023  год"</t>
  </si>
  <si>
    <t>1. Постановление главы района от 27.10.2017г. № 1726 "Об утверждении Положения об оплате труда работников муниципального казенного учреждения  "Управление по делам гражданской обороны и чрезвычайным ситуациям Киржачского района"                            2.  Постановление администрации района от 28.07.2021 № 1048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2022 год"                                                3.  Постановление администрации района от 18.08.2022 № 1559/1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2023  год"</t>
  </si>
  <si>
    <t>1. в целом    2. в целом          3. в целом</t>
  </si>
  <si>
    <t>1. 01.01.2018                    2. 01.01.2022         3. 01.01.2023</t>
  </si>
  <si>
    <t>1. не установлен   2.  1год                 3.  1год</t>
  </si>
  <si>
    <t>1. в целом   2. в целом</t>
  </si>
  <si>
    <t xml:space="preserve"> не установлен</t>
  </si>
  <si>
    <t>Расходы на обеспечение деятельности (оказание услуг) МБУ "РЦФКиС "Киржач""</t>
  </si>
  <si>
    <t>Р-4.3.1.018</t>
  </si>
  <si>
    <t>Р-1.3.1.043</t>
  </si>
  <si>
    <t>Р-1.3.1.044</t>
  </si>
  <si>
    <t>Р-1.3.1.053</t>
  </si>
  <si>
    <t>Р-1.3.1.066</t>
  </si>
  <si>
    <t>Р-1.3.1.073</t>
  </si>
  <si>
    <t>Р-1.3.1.080</t>
  </si>
  <si>
    <t>Р-4.3.1.094</t>
  </si>
  <si>
    <t>Р-1.3.1.096</t>
  </si>
  <si>
    <t>Р-4.3.1.107</t>
  </si>
  <si>
    <t>№ 131-ФЗ от 06.10.2003  ст.15,пст.1,п.14.</t>
  </si>
  <si>
    <t>№ 131-ФЗ от 06.10.2003  ст.15,пст.1,п14.</t>
  </si>
  <si>
    <t xml:space="preserve">Постановление Губернатора Владимирской области от 21.12.2000 № 951 "Об утверждении Положения о порядке расходования средств резервного фонда администрации Владимирской области" </t>
  </si>
  <si>
    <t>п.13, ст.10  Федерального Закона № 384-ФЗ от 29.11.2021 "О внесении изменений в  Бюджетный кодекс Российской Федерации и отдельные законодательные акты Российской Федерации и установлении особенностей исполнения бюджетов бюджетной системы Российской Федерации в 2022 году"</t>
  </si>
  <si>
    <t>1.в целом                                                                                                                                                                                                                                                                                                                                                                                                                                                                                                                                                 2.в целом</t>
  </si>
  <si>
    <t>1. 01.01.2008                                                                                                                                                                                                                                                                                                                                                                                                                                                                                                                                            2. 20.09.2022</t>
  </si>
  <si>
    <t>1.не установлен                                                                                                                                                                                                                                                                                                                                                                                                                                                                                                                                                       2.не установлен</t>
  </si>
  <si>
    <t>2. Постановление администрации района от 28.02.2022 №300 "Об утверждении порядка расходования иного межбюджетного трансферта, выделенного из областного бюджета на содержание объектов спортивной инфраструктуры муниципальной собственности для занятий физической культурой  и спортом"</t>
  </si>
  <si>
    <t>Постановление администрации Киржачского района Владимирской области от 11.11.2020 № 1198 "О передаче осуществления части своих полномочий по решению вопросов местного значения администрации сельского поселения Филипповское Киржачского района Владимирской области"   (с учетом внесенных изменений)</t>
  </si>
  <si>
    <t xml:space="preserve">11.11.2020             (с учетом внесенных изменений - с 01.01.2023) </t>
  </si>
  <si>
    <t>с 01.01.2021 по 31.12.2025</t>
  </si>
  <si>
    <t>Постановление администрации Киржачского района Владимирской области от 24.12.2021 № 1892 "О передаче осуществления части своих полномочий по решению вопросов местного значения органам местного с амоуправления отдельных поселений, входящих в состав муниципального образования Киржачского района" (с учетом внесенных изменений от 03.11.02022)</t>
  </si>
  <si>
    <t>24.12.2019              с учетом внесенных изменений - с 01.01.2023</t>
  </si>
  <si>
    <t>01.01.2020         31.12.2025</t>
  </si>
  <si>
    <t xml:space="preserve">Постановление администрации Киржачского района от 29.12.2021 № 1925 "О передаче осуществления части своих полномочий по решению вопросов местного значения органам местного самоуправления отдельных  поселений, входящих в состав муниципального образования  Киржачский район"   (с учетом внесенных изменений от 03.11.2022)                             </t>
  </si>
  <si>
    <t>29.12.2021              с учетом внесенных изменений  - с 01.01.2023</t>
  </si>
  <si>
    <t>01.01.2022          31.12.2025</t>
  </si>
  <si>
    <t>Постановление администрации Киржачского района Владимирской области от 08.11.2021 № 1600 "О передаче осуществления части полномочий по решению вопросов местного самоуправления отдельных поселений, входящих в состав муниципального образования Киржачский район Владимирской области" с учетом внесенных изменений от 13.10.2022)</t>
  </si>
  <si>
    <t>1. Постановление администрации Киржачского района Владимирской области от 28.12.2016 № 1480 "О принятии к осуществлению полномочий органов местного самоуправления города Киржач Киржачского района по сбору и обмену информацией в области защиты населения и территорий от чрезвычайных ситуаций в границах поселения, природного и техногенного характера (содержание единой дежурно-диспетчерской службы - ЕДДС)"                                         2.  Постановление администрации Киржачского района Владимирской области от 26.10.2022 № 2040 "О принятии к осуществлению полномочий органов местного самоуправления города Киржач Киржачского района по сбору и обмену информацией в области защиты населения и территорий от чрезвычайных ситуаций в границах поселения, природного и техногенного характера (содержание единой дежурно-диспетчерской службы - ЕДДС)"</t>
  </si>
  <si>
    <t>1. 01.01.2017         2. 01.01.2023</t>
  </si>
  <si>
    <t xml:space="preserve">1.  не  установлен         2. 31.12.2025год    </t>
  </si>
  <si>
    <t xml:space="preserve">Расходы на выполнение обязательств муниципального района, связанных с исполнением решений судов </t>
  </si>
  <si>
    <t xml:space="preserve">Расходы на обеспечение деятельности   муниципального казенного учреждения «Управление  по бюджетному учету и хозяйственному обеспечению администрации Киржачского района» </t>
  </si>
  <si>
    <t xml:space="preserve">Расходы на обеспечение деятельности муниципального казённого учреждения «Киржачский районный архив» </t>
  </si>
  <si>
    <t xml:space="preserve">Расходы за счет межбюджетных трансфертов, перечисляемых из бюджетов поселений в соответствии с заключенными Соглашениями на обеспечение деятельности   Муниципального казенного учреждения «Управление по делам гражданской обороны и чрезвычайным ситуациям Киржачского района»  </t>
  </si>
  <si>
    <t xml:space="preserve">отчетный год    2022                                </t>
  </si>
  <si>
    <t xml:space="preserve"> текущий год на 01.01.2023 </t>
  </si>
  <si>
    <t>очередной год    2024</t>
  </si>
  <si>
    <t>первый год                       2025</t>
  </si>
  <si>
    <t>второй год                2026</t>
  </si>
  <si>
    <t>06003S1250</t>
  </si>
  <si>
    <t>9990020691</t>
  </si>
  <si>
    <t>Мероприятия по газификации населенных пунктов Киржачского района за счет безвозмездных поступлений от физических и юридических лиц, в том числе добровольных взносов, пожертвований, на финансовое обеспечение мероприятий по газификации населенных пунктов сельских поселений Киржачского района</t>
  </si>
  <si>
    <t>Строительство объекта капитального строительства на земельном участке с кадастровым номером 33:02:021311:152</t>
  </si>
  <si>
    <t>9990022170</t>
  </si>
  <si>
    <t>9990070690</t>
  </si>
  <si>
    <t>Мероприятия, направленные на повышение престижа семьи и брака, значимости семейных ценностей</t>
  </si>
  <si>
    <t>0700620550</t>
  </si>
  <si>
    <t xml:space="preserve"> </t>
  </si>
  <si>
    <t>Строительство газовой блочно-модульной котельной в п. Горка Киржачского района Владимирской области</t>
  </si>
  <si>
    <t>06003S1251</t>
  </si>
  <si>
    <t xml:space="preserve">Софинансирование на    строительство, реконструкцию и модернизацию систем (объектов) теплоснабжения, водоснабжения, водоотведения и очистки сточных вод </t>
  </si>
  <si>
    <t>99900S1582</t>
  </si>
  <si>
    <t>Постановление администрации Киржачского района Владимирской области от 12.10.2022 № 1956 "Об утверждении Порядка привлечения и расходования безвозмездных поступлений от физических и юридических лиц, в том числе добровольных взносов, пожертвований, на фйинансовое обеспечение мероприятий по газификации населенных пунктов сельских поселений Киржачского района"</t>
  </si>
  <si>
    <t>Мероприятия по обеспечению жильем молодых семей (ОБ)</t>
  </si>
  <si>
    <t>Мероприятия по обеспечению жильем молодых семей (СП)</t>
  </si>
  <si>
    <t>Соглашение № 11 от 09.01.2023г. между инспекцией государственного жилищного надзора  Владимирской области и администрацией Киржачского района Владимирской области о порядке и условиях предоставления субвенции из областного бюджета ВУладимирской области на осуществление отдельных государственных полномочий по  региональному государственному жилищному надзору и лицензионному контролю</t>
  </si>
  <si>
    <t>Р-4.3.1.015</t>
  </si>
  <si>
    <t>Р-4.3.1.016</t>
  </si>
  <si>
    <t>Р-4.3.1.017</t>
  </si>
  <si>
    <t>Р-1.3.1.021</t>
  </si>
  <si>
    <t>Р-1.3.1.022</t>
  </si>
  <si>
    <t>Р-1.3.1.023</t>
  </si>
  <si>
    <t>Р-1.3.1.024</t>
  </si>
  <si>
    <t>Р-4.3.1.031</t>
  </si>
  <si>
    <t>Р-1.3.1.033</t>
  </si>
  <si>
    <t>Р-1.3.1.034</t>
  </si>
  <si>
    <t>Р-1.3.1.035</t>
  </si>
  <si>
    <t>Р-1.3.1.036</t>
  </si>
  <si>
    <t>Р-1.3.1.037</t>
  </si>
  <si>
    <t>Р-1.3.1.038</t>
  </si>
  <si>
    <t>Р-1.3.1.039</t>
  </si>
  <si>
    <t>Р-1.3.1.040</t>
  </si>
  <si>
    <t>Р-4.3.1.047</t>
  </si>
  <si>
    <t>Р-4.3.1.048</t>
  </si>
  <si>
    <t>Р-4.3.1.049</t>
  </si>
  <si>
    <t>Р-4.3.1.050</t>
  </si>
  <si>
    <t>Р-4.3.1.051</t>
  </si>
  <si>
    <t>Р-1.3.1.062</t>
  </si>
  <si>
    <t>Р-1.3.1.063</t>
  </si>
  <si>
    <t>Р-1.3.1.064</t>
  </si>
  <si>
    <t>Р-1.3.1.067</t>
  </si>
  <si>
    <t>Р-1.3.1.070</t>
  </si>
  <si>
    <t>Р-1.3.1.071</t>
  </si>
  <si>
    <t>Р-4.3.1.078</t>
  </si>
  <si>
    <t>Р-4.3.1.083</t>
  </si>
  <si>
    <t>Р-4.3.1.084</t>
  </si>
  <si>
    <t>Р-4.3.1.085</t>
  </si>
  <si>
    <t>Р-4.3.1.086</t>
  </si>
  <si>
    <t>Р-4.3.1.095</t>
  </si>
  <si>
    <t>Р-1.3.1.099</t>
  </si>
  <si>
    <t>Р-2.3.1.102</t>
  </si>
  <si>
    <t>Р-2.3.1.103</t>
  </si>
  <si>
    <t>Р-4.3.1.108</t>
  </si>
  <si>
    <t>Р-4.1.1.003</t>
  </si>
  <si>
    <t>Р-4.3.1.005</t>
  </si>
  <si>
    <t>Р-4.2.2.010</t>
  </si>
  <si>
    <t>Р-4.3.1.011</t>
  </si>
  <si>
    <t>Р-2.3.1.013</t>
  </si>
  <si>
    <t>Р-4.3.1.014</t>
  </si>
  <si>
    <t>Р-1.3.1.020</t>
  </si>
  <si>
    <t>Р-4.2.1.025</t>
  </si>
  <si>
    <t>Р-4.1.1.026</t>
  </si>
  <si>
    <t>Р-4.2.2.027</t>
  </si>
  <si>
    <t>Р-4.3.2.028</t>
  </si>
  <si>
    <t>Р-4.3.1.030</t>
  </si>
  <si>
    <t>Р-1.3.1.032</t>
  </si>
  <si>
    <t>Р-1.3.3.045</t>
  </si>
  <si>
    <t>Р-4.3.1.046</t>
  </si>
  <si>
    <t>Р-4.3.1.054</t>
  </si>
  <si>
    <t>Р - 4.1.1.055</t>
  </si>
  <si>
    <t>Р - 4.3.1.056</t>
  </si>
  <si>
    <t>Р-1.3.1.057</t>
  </si>
  <si>
    <t>Р-4.3.1.058</t>
  </si>
  <si>
    <t>Р-1.3.1.059</t>
  </si>
  <si>
    <t>Р-1.1.1.060</t>
  </si>
  <si>
    <t>Р-1.3.1.061</t>
  </si>
  <si>
    <t>Р-1.1.1.065</t>
  </si>
  <si>
    <t>Р-1.1.1.068</t>
  </si>
  <si>
    <t>Р-1.3.1.069</t>
  </si>
  <si>
    <t>Р-1.1.1.072</t>
  </si>
  <si>
    <t>Р- 1.1.1.074</t>
  </si>
  <si>
    <t>Р- 1.3.1.075</t>
  </si>
  <si>
    <t>Р-1.1.1.076</t>
  </si>
  <si>
    <t>Р-4.3.1.077</t>
  </si>
  <si>
    <t>Р-4.3.1.082</t>
  </si>
  <si>
    <t>Р-4.1.1.087</t>
  </si>
  <si>
    <t>Р - 4.1.1.088</t>
  </si>
  <si>
    <t>Р-4.3.3.089</t>
  </si>
  <si>
    <t>Р-4.3.1.090</t>
  </si>
  <si>
    <t>Р-4.1.1.091</t>
  </si>
  <si>
    <t>Р - 4.1.1.092</t>
  </si>
  <si>
    <t>Р-1.3.1.098</t>
  </si>
  <si>
    <t>Р-2.3.1.101</t>
  </si>
  <si>
    <t>Р-4.3.1.104</t>
  </si>
  <si>
    <t>Р-2.1.1.105</t>
  </si>
  <si>
    <t>Р-3.3.1.106</t>
  </si>
  <si>
    <t>Р-4.2.1.009</t>
  </si>
  <si>
    <t>Р-4.2.2.029</t>
  </si>
  <si>
    <t>Р-1.3.1.097</t>
  </si>
  <si>
    <t>1. Решение районного Совета народных депутатов от 25.05.2007 №24/365 "О новой редакции положения "О присвоении звания Почетный гражданин города Киржача и Киржачского района Владимирской области"                                                                                                          2. Постановление администрации района от 20.09.2022 № 1775 "Об утверждении Порядка осуществления ежемесячной материальной помощи к государственной пенсии лицам, удостоенным звания "Почётный гражданин города Киржача и Киржачского района Владимирской области"</t>
  </si>
  <si>
    <t>Постановление администрации района от 14.03.2022 № 415  "О порядке предоставления субсидий (грантов в форме субсидий) за счет средств бюджета муниципального образования Киржачский район социально ориентированным некоммерческим организациям  на реализацию проектов, направленных на решение  актуальных социальных проблем"</t>
  </si>
  <si>
    <t xml:space="preserve">в целом                                                                                                                                                                                                                                                                                                                                                                                                                                                                                                                                                        </t>
  </si>
  <si>
    <t>Постановление администрации Киржачского района от 25.04.2019 №646 "Об утверждении Порядка принятия решений о подготовке и реализации бюджетных инвестиций в объекты мунципальной собственности или приобретения объектов недвижимого имущества в муниципальную собственность муниципального образования Киржачский район и Порядка осуществления бюджетных инвестиций в форме капитальных вложений в объекты муниципальной собственности или приобретения объектов недвижимого имущества в мунципальную собственность мунципального образования Киржачский район"</t>
  </si>
  <si>
    <t>Исполнительный лист ФС №036300018 от 05.04.2022                                                                                                                                                                                                                                                                                                                                                                                                                           Исполнительный лист ФС№034951467 от 18.10.2021                                                                                                                                                                                                                                                                                                                                                                                                                                               Судебный приказ от 17.08.2022</t>
  </si>
  <si>
    <t>05.04.2022                                                                                                                                                                                                                                                                                                                                                                                                                                                                                                                                    18.10.2021 17.08.2022</t>
  </si>
  <si>
    <t xml:space="preserve">  Содержание объектов спортивной инфраструктуры муниципальной собственности для занятий физической культурой и спортом</t>
  </si>
  <si>
    <t>Постановление администрации Киржачского района Владимирской области от 29.12.2018 № 1985 "Об утверждении муниципальной программы муниципального образования Киржачский район "Обеспечение безопасности населения и территорий Киржачского района"</t>
  </si>
  <si>
    <t xml:space="preserve">Постановление главы администрации Киржачского района района Владимирской области от 21.12.2021 № 1853 "О введении уровня оплаты проезда пассажиров и багажа автомобильным транспортом общего пользования в пригородном сообщении на территории мунииципального  образования Киржачский район" </t>
  </si>
  <si>
    <t>Постановление администрации Киржачского района Владимирской области от 24.08.2017 № 1236 "Об  утверждении порядка  демонтажа рекламных конструкций, установленных и (или) эксплуатируемых без разрешения на территории Киржачского района"</t>
  </si>
  <si>
    <t xml:space="preserve">Решение районного Совета народных депутатов Киржачского района Владимирской области от 28.07.2006 №11/141 "О Положении о Совете народных депутатов Киржачского района"        </t>
  </si>
  <si>
    <t>Решение Совета народных депутатов Киржачского района Владимирской области от 26.12.2007 №34/546 "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 Владимирской области"</t>
  </si>
  <si>
    <t>Решение Совета народных депутатов Киржачского района Владимирской области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(с учетом изменений)</t>
  </si>
  <si>
    <t xml:space="preserve">Решение Совета народных депутатов Киржачского района Владимирской области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t>
  </si>
  <si>
    <t xml:space="preserve">Постановление главы администрации Киржачского района Владимирской области от 25.12.2006 №1327 "О порядке финансирования переданных администрации Киржачского района отдельных государственных полномочий Владимирской области по вопросам административного законодательства" </t>
  </si>
  <si>
    <t xml:space="preserve">Постановление главы администрации Киржачского района Владимирской области от 18.04.2011 № 72 "Об утверждении Положения об администрации Киржачского района" </t>
  </si>
  <si>
    <t xml:space="preserve">Решение Совета народных депутатов Киржачского района Владимирской области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t>
  </si>
  <si>
    <t>Постановление главы администрации Киржачского района Владимирской области от 18.04.2011 № 72 "Об утверждении Положения об администрации Киржачского района" (с изменениями)</t>
  </si>
  <si>
    <t>Постановление администрации Киржачского района Владимирской области от 20.06.2017 № 881 "Об утверждении муниципальной программы "Развитие муниципальной службы Киржачского района"</t>
  </si>
  <si>
    <t>Постановление администрации Киржачского района Владимирской области от 26.028.2022 № 1583 "О распределении средств прочей дотации , предоставленной из областного бюджета на поощрение муниципальных управленческих команд за достижение показателей деятельности органов исполнительной власти субьектов Российской Федерации, и утверждении   Порядка выплаты  выплаты поощрения лицам, входящим в муниципальные управленческие команды"</t>
  </si>
  <si>
    <t xml:space="preserve">Постановление главы Киржачского района от 31.03.2006 №323 "О порядке финансирования государственных полномочий по составлению списков кандидатов в присяжные заседатели федеральных судов общей юрисдикции на территории муниципального образования Киржачский район" </t>
  </si>
  <si>
    <t>Постановление главы  Киржачского района Владимирской области  от 01.02.2006 №55 "О мерах по реализации Закона Владимирской области "О наделении органов местного самоуправления отдельными государственными полномочиями по организации деятельности комиссии по делам несовершеннолетних"</t>
  </si>
  <si>
    <t>Постановление администрации Киржачского района Владимирской области от 11.12.2019 № 1712 "Об утверждении Порядка определения объема и условий предоставления субсидий из бюджета муниципального образования Киржачский район муниципальному бюджетному учреждению "Многофункциональный центр предоставления ггосударственных и муниципальных услуг населению Киржачского района" на финансовое обеспечение выполнения муниципального задания на оказание муниципальных услуг (выполнение работ)</t>
  </si>
  <si>
    <t>Постановление администрации Киржачского района Владимирской области от 18.12.2013 № 1727 "О порядке финансирования расходов, связанных с исполнением решений судов и возмещением прочих судебных расходов"</t>
  </si>
  <si>
    <t>Решение Совета народных депутатов Киржачского района Владимирской области от 29.04.2015 № 54/429 "О выделении ассигнований на уплату земельного налога на участки, предоставленные администрации Киржачского района в постоянное (бессрочное) пользование"</t>
  </si>
  <si>
    <t>Мероприятия по газификации населённых пунктов Киржачского района за счет  средств 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 способствующих развитию гражданского общества путем введения самообложения граждан и через добровольные пожертвования</t>
  </si>
  <si>
    <t>Р-4.1.2.081</t>
  </si>
  <si>
    <t>Р-4.1.2.052</t>
  </si>
  <si>
    <t xml:space="preserve">Администрация Киржачского района  </t>
  </si>
  <si>
    <t>Реестр расходных обязательств главных распорядителей средств бюджета муниципального образования Киржачский район на 01.01.2023 г. (уточненный)</t>
  </si>
  <si>
    <t>Р-2.3.1.001</t>
  </si>
  <si>
    <t>Расходы на организацию работы Киржачской правовой школы по профилактике молодежного экстремизма</t>
  </si>
  <si>
    <t>131-ФЗ  06.10.2003  ст.15, подстатья 1, п.6.1</t>
  </si>
  <si>
    <t xml:space="preserve">Постановление  администрации Киржачского района от 25.12.2020 №1421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 </t>
  </si>
  <si>
    <t xml:space="preserve">в целом  </t>
  </si>
  <si>
    <t>01.01.2021</t>
  </si>
  <si>
    <t xml:space="preserve">не установлен  </t>
  </si>
  <si>
    <t>0800120800</t>
  </si>
  <si>
    <t>Р-2.3.1.002</t>
  </si>
  <si>
    <t>Расходы на проведение цикла мероприятий по укреплению единства российской нации, обеспечению межнационального согласия, этнокультурного развития народов, взаимодействию с национально-культурными автономиями</t>
  </si>
  <si>
    <t>0800120810</t>
  </si>
  <si>
    <t>Р-2.3.1.003</t>
  </si>
  <si>
    <t>Укрепление антитеррористической защищенности, пожарной безопасности учреждений культуры и дополнительного образования детей в сфере культуры</t>
  </si>
  <si>
    <t>0800120980</t>
  </si>
  <si>
    <t>Р-2.3.1.004</t>
  </si>
  <si>
    <t>Мероприятия по вопросам воспитания толерантности, нетерпимости ксенофобии, экстремизма в молодежной среде</t>
  </si>
  <si>
    <t>0800320880</t>
  </si>
  <si>
    <t>Р-1.3.1.005</t>
  </si>
  <si>
    <t>Организация проведения молодёжной акции «Рок – против наркотиков»</t>
  </si>
  <si>
    <t xml:space="preserve">Постановление администрации Киржачского района Владимирской области №237 от 11.03.2020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для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 </t>
  </si>
  <si>
    <t>1500220060</t>
  </si>
  <si>
    <t>Р-1.3.1.006</t>
  </si>
  <si>
    <t xml:space="preserve">Организация и проведение районных спортивных и творческих мероприятий, фестивалей, конкурсов </t>
  </si>
  <si>
    <t>1500220270</t>
  </si>
  <si>
    <t>Р-1.3.1.007</t>
  </si>
  <si>
    <t>Осуществление комплекса мер, направленных на продвижение туристского потенциала Киржачского района</t>
  </si>
  <si>
    <t>131-ФЗ  06.10.2003  ст.15.1 подстатья 1, п.8</t>
  </si>
  <si>
    <t xml:space="preserve">Постановление администрации Киржачского района Владимирской области от 01.03.2022 №323  "Об утверждении порядка расходования средств на реализацию муниципальной программы муниципального образования Киржачский район "Развитие туризма" </t>
  </si>
  <si>
    <t>2300221060</t>
  </si>
  <si>
    <t>Р-1.3.1.008</t>
  </si>
  <si>
    <t>Информационная поддержка туристского комплекса Киржачского района</t>
  </si>
  <si>
    <t>Р-1.3.1.009</t>
  </si>
  <si>
    <t>Организационная поддержка туристского комплекса Киржачского района</t>
  </si>
  <si>
    <t>2300221110</t>
  </si>
  <si>
    <t>Р-2.3.1.010</t>
  </si>
  <si>
    <t xml:space="preserve">Расходы на обеспечение деятельности (оказание услуг) учреждений дополнительного образования детей в сфере культуры. </t>
  </si>
  <si>
    <t>131-ФЗ   06.10.2003 ст.15, подстатья 1, п.11</t>
  </si>
  <si>
    <t>Постановление администрации Киржачского района от 09.10.2019 №1349 "Об утверждении Порядка определения объема и условий предоставления субсидий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 на  финансовое обеспечение  выполнения муниципального задания на оказание муниципальных услуг (выполнение работ)"</t>
  </si>
  <si>
    <t xml:space="preserve">в целом   </t>
  </si>
  <si>
    <t xml:space="preserve">01.01.2020 </t>
  </si>
  <si>
    <t xml:space="preserve">не установлен      </t>
  </si>
  <si>
    <t>103010Я590</t>
  </si>
  <si>
    <t>Р-2.1.1.011</t>
  </si>
  <si>
    <t xml:space="preserve">Государственная поддержка отрасли культуры на реализацию мероприятий по модернизации муниципальных детских школ искусств по видам искусств </t>
  </si>
  <si>
    <t>Соглашение о предоставлении субсидии на государственную поддеожку отрасли культуры на реализацию мероприятий по модернизациимуниципальных детских школ искусств по видам искусств</t>
  </si>
  <si>
    <t>104А155197</t>
  </si>
  <si>
    <t>464</t>
  </si>
  <si>
    <t>Р-2.2.1.011</t>
  </si>
  <si>
    <t>Р-2.3.1.011</t>
  </si>
  <si>
    <t xml:space="preserve">        Молодежная политика </t>
  </si>
  <si>
    <t>Р-1.3.1.012</t>
  </si>
  <si>
    <t xml:space="preserve">Акция для детей и подростков из социально-неблагополучных семей "Дети, в школу собирайтесь!" </t>
  </si>
  <si>
    <t>131-ФЗ, 06.10.2003, ст.15, подстатья 1, п.27</t>
  </si>
  <si>
    <t xml:space="preserve">Постановление администрации Киржачского района Владимирской области №237 от 11.03.2020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для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 </t>
  </si>
  <si>
    <t>0700110090</t>
  </si>
  <si>
    <t>Р-1.3.1.013</t>
  </si>
  <si>
    <t>Расходы на организацию деятельности муниципального волонтерского штаба</t>
  </si>
  <si>
    <t>0700221000</t>
  </si>
  <si>
    <t>Р-1.3.1.014</t>
  </si>
  <si>
    <t xml:space="preserve">Организация и проведение районных мероприятий по повышению социальной активности различных категорий граждан </t>
  </si>
  <si>
    <t>0700220470</t>
  </si>
  <si>
    <t>Р-1.3.1.015</t>
  </si>
  <si>
    <t xml:space="preserve">Проведение фестивалей, конкурсов, спортивных мероприятий, направленных на пропаганду здорового образа жизни, сохранение и укрепление здоровья  </t>
  </si>
  <si>
    <t>Р-2.3.1.016</t>
  </si>
  <si>
    <t>Р-1.3.1.017</t>
  </si>
  <si>
    <t>Проведение военно-спортивных мероприятий, патриотических акций, конкурсов военно-патриотической направленности</t>
  </si>
  <si>
    <t>0700420070</t>
  </si>
  <si>
    <t>Р-2.3.1.018</t>
  </si>
  <si>
    <t>Р-2.3.1.019</t>
  </si>
  <si>
    <t xml:space="preserve">Организация деятельности центра военно-патриотического воспитания и подготовки граждан к военной службе Киржачского района </t>
  </si>
  <si>
    <t>0700420530</t>
  </si>
  <si>
    <t xml:space="preserve">Проведение мероприятий по повышению общественной активности молодежи, творческой активности  </t>
  </si>
  <si>
    <t>0700520540</t>
  </si>
  <si>
    <t>Р-2.3.1.021</t>
  </si>
  <si>
    <t>Выплата премий активной молодежи Киржачского района</t>
  </si>
  <si>
    <t>0700521010</t>
  </si>
  <si>
    <t>360</t>
  </si>
  <si>
    <t xml:space="preserve">Мероприятия, направленные на повышение престижа семьи и брака, значимости семейных ценностей </t>
  </si>
  <si>
    <t xml:space="preserve">Выплата персональных стипендий администрации района «Надежда Земли Киржачской» и районного фестиваля детского творчества «Солнечная карусель» и проведение торжественных церемоний их вручения лауреатам </t>
  </si>
  <si>
    <t>0700510080</t>
  </si>
  <si>
    <t>Р-1.3.1.025</t>
  </si>
  <si>
    <t xml:space="preserve">Реализация социальных проектов </t>
  </si>
  <si>
    <t>1600420280</t>
  </si>
  <si>
    <t>Р-1.1.1.026</t>
  </si>
  <si>
    <t>Расходы, направленные на реализацию проектов-победителей конкурсов в сфере молодежной политики</t>
  </si>
  <si>
    <t xml:space="preserve">1.   Постановление администрации Киржачского района Владимирской области№1566 от 22.08.2022г. "Об утверждении порядка расходования иных межбюджетных трансфертов, выделенных из областного бюджета на реализацию проекта - лауреата областного конкурса добровольческих проектов молодежи "Важное дело" в 2022г." 
2. Постановление администрации Киржачского района Владимирской области№1567 от 22.08.2022г. "Об утверждении порядка расходования иных межбюджетных трансфертов, выделенных из областного бюджета на реализацию проекта - лауреата областного конкурса социальных инициатив молодежи на селе «Милый сердцу уголок» в 2022г." 
</t>
  </si>
  <si>
    <t xml:space="preserve">1).в целом    2).в целом     </t>
  </si>
  <si>
    <t>1) 22.08.2022    2 )22.08.2022</t>
  </si>
  <si>
    <t>1) 31.12.2022    2 )31.12.2022</t>
  </si>
  <si>
    <t>9990070630</t>
  </si>
  <si>
    <t>Р-2.3.1.027</t>
  </si>
  <si>
    <t>Расходы на обеспечение деятельности (оказание услуг) дворцов культуры, других учреждений культуры</t>
  </si>
  <si>
    <t>131-ФЗ   06.10.2003 ст.15, подстатья 1, п.19.1</t>
  </si>
  <si>
    <t>01.01.2020</t>
  </si>
  <si>
    <t>102010И590</t>
  </si>
  <si>
    <t xml:space="preserve"> 01.01.2021</t>
  </si>
  <si>
    <t>Р-2.3.1.028</t>
  </si>
  <si>
    <t>Расходы на обеспечение деятельности (оказание услуг) музея</t>
  </si>
  <si>
    <t>131-ФЗ   06.10.2003 ст.15.1, подстатья 1, п.1</t>
  </si>
  <si>
    <t>101020Ю590</t>
  </si>
  <si>
    <t>Р-2.3.1.029</t>
  </si>
  <si>
    <t>Софинансирование расходов на мероприятия по укреплению материально-технической базы музея</t>
  </si>
  <si>
    <t xml:space="preserve"> Постановление  администрации Киржачского района от 25.12.2020 №1421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 </t>
  </si>
  <si>
    <t>10401S2480</t>
  </si>
  <si>
    <t>Р-2.3.1.030</t>
  </si>
  <si>
    <t xml:space="preserve">Софинансирование расходов на техническое оснащение муниципальных музеев </t>
  </si>
  <si>
    <t>10401S5900</t>
  </si>
  <si>
    <t>Р-2.3.1.031</t>
  </si>
  <si>
    <t>Расходы на обеспечение деятельности (оказание услуг) библиотек</t>
  </si>
  <si>
    <t>131-ФЗ   06.10.2003 ст.15, подстатья 1, п.19</t>
  </si>
  <si>
    <t>101010Э590</t>
  </si>
  <si>
    <t>Р-2.1.1.032</t>
  </si>
  <si>
    <t>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t>
  </si>
  <si>
    <t xml:space="preserve">1. Соглашение от 26.01.2022  №17630000-1-2023-008   о предоставлении субсидии из бюджета Владимирской области бюджету  Киржачского муниципального района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библиотер области  
2. Соглашение от 07.02.2023 №17630000-1-2022-004о предоставлении субсидии из бюджета Владимирской области бюджету   муниципального образования Киржачский район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библиотер области 
</t>
  </si>
  <si>
    <t xml:space="preserve">1). в целом        2). в целом     </t>
  </si>
  <si>
    <t xml:space="preserve">1).26.01.2022     2).07.02.2023    </t>
  </si>
  <si>
    <t xml:space="preserve">1).31.12.2024    2).31.12.2025 </t>
  </si>
  <si>
    <t>10101L5192</t>
  </si>
  <si>
    <t>Р-2.2.1.032</t>
  </si>
  <si>
    <t>2.3.1. 032</t>
  </si>
  <si>
    <t>Р-2.1.1.033</t>
  </si>
  <si>
    <t>Комплектование книжных фондов муниципальных библиотек области</t>
  </si>
  <si>
    <t xml:space="preserve">Соглашение  от 22.04.2022 №158 о предоставлении в 2022 - 2024 годах субсидии из областного бюджета бюджету муниципального обрзования Киржачский район на комплектование книжных фондов муниципальных библиотек области в рамках регионального проекта "Развитие муниципальных общедоступных библиотек области" государственной программы Владимирской области "Развитие культуры", утвержденной постановлением администрации Владимирской области от 31.03.2021 №176 </t>
  </si>
  <si>
    <t>1010175190</t>
  </si>
  <si>
    <t>Р-2.3.1.034</t>
  </si>
  <si>
    <t xml:space="preserve"> Софинансирование на комплектование книжных фондов муниципальных библиотек области</t>
  </si>
  <si>
    <t>10101S5190</t>
  </si>
  <si>
    <t>Р-2.3.1.035</t>
  </si>
  <si>
    <t>Поддержка общественных инициатив и мероприятий, направленных на формирование и укрепление гражданского патриотизма и российской гражданской идентичности</t>
  </si>
  <si>
    <t>131-ФЗ  06.10.2003  ст.15, подстатья 1, п.6.2</t>
  </si>
  <si>
    <t xml:space="preserve"> Постановление администрации Киржачского района Владимирской области №237 от 11.03.2020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для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 </t>
  </si>
  <si>
    <t>11.03.2020г.</t>
  </si>
  <si>
    <t>2100120720</t>
  </si>
  <si>
    <t>Р-2.3.1.036</t>
  </si>
  <si>
    <t>Мероприятия, направленные на развитие народного творчества, национальных искусств, ремесел</t>
  </si>
  <si>
    <t>2100220730</t>
  </si>
  <si>
    <t>Р-2.1.1.037</t>
  </si>
  <si>
    <t>Обеспечение учреждений культуры специализированным автотранспортом для обслуживания населения, в том числе сельского населения</t>
  </si>
  <si>
    <t xml:space="preserve">Соглашение от 03.02.2023 №17630000-1-2023-009 о предоставлении субсидии из областного бюджета бюджету Киржачского муниципального района Владимирской области на государственную поддеожку отрасли культуры на обеспечение учреждений культуры специализированным автотранспортом для обслуживания населения, в том числе сельского населения </t>
  </si>
  <si>
    <t>03.02.2023</t>
  </si>
  <si>
    <t>104A155199</t>
  </si>
  <si>
    <t>Р-2.2.1.037</t>
  </si>
  <si>
    <t>Р-2.3.1.037</t>
  </si>
  <si>
    <t xml:space="preserve">Расходы на обеспечение деятельности (оказание услуг) муниципального казенного учреждения "Управление культуры Киржачского района" </t>
  </si>
  <si>
    <t xml:space="preserve">Постановление администрации Киржачского района от 01.03.2022 г. №327 "Об утверждении порядка расходования средств бюджета муниципального образования, предусмотренных на реализацию муниципальной программы муниципального образования Киржачский район "Развитие культуры "                      </t>
  </si>
  <si>
    <t xml:space="preserve"> в целом  </t>
  </si>
  <si>
    <t xml:space="preserve"> 01.03.2022</t>
  </si>
  <si>
    <t>0000000000</t>
  </si>
  <si>
    <t>106010К590</t>
  </si>
  <si>
    <t>Оплата налога за памятники градостроительства и архитектуры</t>
  </si>
  <si>
    <t>131-ФЗ   06.10.2003 ст.15, подстатья 1, п.19.3</t>
  </si>
  <si>
    <t>1060120390</t>
  </si>
  <si>
    <t>Р-2.1.1.040</t>
  </si>
  <si>
    <t>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7.05.2012 г. №597, от 01.06.2012 г. №761</t>
  </si>
  <si>
    <t>Указ Президента РФ                                 №597 от 07.05.2012г.;            Указ Президента РФ                                         №761 от 01.06.2012г.</t>
  </si>
  <si>
    <t xml:space="preserve">1). Постановление администрации Киржачског о района №735 от 31.05.2018г.«Об утверждении порядка расходования субсидии, выделенной из областного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№597, от 01 июня 2012 года №761»                                                                                                                                                                                   2). Постановление администрации Киржачского района от 25.12.2020 №1421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 </t>
  </si>
  <si>
    <t xml:space="preserve"> в целом</t>
  </si>
  <si>
    <t>1).01.01.2018 2).01.01.2021</t>
  </si>
  <si>
    <t>1030170390</t>
  </si>
  <si>
    <t>1020170390</t>
  </si>
  <si>
    <t>1010270390</t>
  </si>
  <si>
    <t>1010170390</t>
  </si>
  <si>
    <t>Р-2.3.1.041</t>
  </si>
  <si>
    <t>Софинансирование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7.05.2012 г. №597, от 01.06.2012 г. №761</t>
  </si>
  <si>
    <t>10301S0390</t>
  </si>
  <si>
    <t>10101S0390</t>
  </si>
  <si>
    <t>10102S0390</t>
  </si>
  <si>
    <t>10201S0390</t>
  </si>
  <si>
    <t>Р-1.1.2.042</t>
  </si>
  <si>
    <t>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</si>
  <si>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Закон Владимирской области                      №122-ОЗ от 07.12.2020</t>
  </si>
  <si>
    <t>Постановление администрации Киржачского района Владимирской области от 28.01.2022 №130 "Об утверждении порядка предоставления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</si>
  <si>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1060271960</t>
  </si>
  <si>
    <t>321</t>
  </si>
  <si>
    <t>Итого</t>
  </si>
  <si>
    <t xml:space="preserve">МКУ "Управление культуры Киржачского района" </t>
  </si>
  <si>
    <t>Комитет по управлению муниципальным имуществом администрации Киржачского района</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</si>
  <si>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</si>
  <si>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 xml:space="preserve"> № 131-ФЗ от 06.10.2003                                       ст.17,пст.1,п.9</t>
  </si>
  <si>
    <t xml:space="preserve">1) Постановление администрации района от 08.10.2018 № 1410 "Об утверждении Положения о комитете по управлению муниципальным имуществом администрации Киржачского района"    2) Решение Совета народных депутатов Киржачского района от 26.12.2007  №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(с учетом изменений) </t>
  </si>
  <si>
    <t xml:space="preserve">1)в целом          2) в целом </t>
  </si>
  <si>
    <t xml:space="preserve">1) с момента опубликования                   2) 01.01.2008  </t>
  </si>
  <si>
    <t xml:space="preserve">1) Постановление администрации района от 08.10.2018 № 1410 "Об утверждении Положения о комитете по управлению муниципальным имуществом администрации Киржачского района" </t>
  </si>
  <si>
    <t>1) с момента опубликования</t>
  </si>
  <si>
    <t xml:space="preserve"> 2) 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(с изменениями)    </t>
  </si>
  <si>
    <t>2) с момента опубликования</t>
  </si>
  <si>
    <t>Р-4.3.1.003</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</si>
  <si>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исполнительной власти </t>
  </si>
  <si>
    <t xml:space="preserve"> № 131-ФЗ от 06.10.2003                                       ст.15,пст.1,п.3</t>
  </si>
  <si>
    <t>Решение Совета народных депутатов района от 21.11.2008 №47/715 "О выделении ассигнований на обеспечение работ по управлению и распоряжению государственным и муниципальным имуществом " (с изменениями)</t>
  </si>
  <si>
    <t>9990020080</t>
  </si>
  <si>
    <t>Р-4.3.1.004</t>
  </si>
  <si>
    <t xml:space="preserve">Расходы на уплату налогов по имуществу, переданному из казны муниципального образования Киржачский район на баланс комитета по управлению муниципальным имуществом администрации Киржачского района в рамках непрограммных расходов органов исполнительной власти  </t>
  </si>
  <si>
    <t xml:space="preserve">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(с изменениями)    </t>
  </si>
  <si>
    <t>с момента опубликования</t>
  </si>
  <si>
    <t>9990020240</t>
  </si>
  <si>
    <t>Расходы на оплату коммунальных услуг зданий,  находящихся в казне муниципального образования Киржачский район</t>
  </si>
  <si>
    <t>Постановление администрации Киржачского района Владимирской области от 18.08.2022 № 1559/1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2023  год"</t>
  </si>
  <si>
    <t>9990020350</t>
  </si>
  <si>
    <t>Расходы на эксплуатацию и содержание имущества, состоящего на балансе комитета по управлению имуществом администрации Киржачского района, в рамках непрограммных расходов органов исполнительной власти</t>
  </si>
  <si>
    <t>9990020700</t>
  </si>
  <si>
    <t>Расходы на эксплуатацию и содержание имущества, находящегося в казне муниципального района</t>
  </si>
  <si>
    <t>Р-4.2.1.008</t>
  </si>
  <si>
    <t>Поощрения муниципальных управленческих команд за достижение показателей деятельности органов исполнительных власти субъектов Российской Федерации</t>
  </si>
  <si>
    <t>ИТОГО:</t>
  </si>
  <si>
    <t>Управление образования администрации Киржачского района</t>
  </si>
  <si>
    <t>774</t>
  </si>
  <si>
    <t>Управление образования администрации района</t>
  </si>
  <si>
    <t>Р-1.3.1.01</t>
  </si>
  <si>
    <t xml:space="preserve">Укрепление антитеррористической защищенности, пожарной безопасности, обновление материально-технической базы образовательных организаций </t>
  </si>
  <si>
    <t>Федеральный закон от 06.10.2003 N 131-ФЗ "Об общих принципах организации местного самоуправления в Российской Федерации"  (ст.15, подст.1, п.1)</t>
  </si>
  <si>
    <t xml:space="preserve">Решение Совета народных депутатов Киржачского района Владимирской области от 24.12.2008 №49/749 "Об организации деятельности муниципальных образовательных учреждений и порядке их финансирования"
</t>
  </si>
  <si>
    <t>0800120850</t>
  </si>
  <si>
    <t>Постановление администрации 
Киржачского района Владимирской
области от 29.12.2018 №1985 «Об утверждении муниципальной программы муниципального образования Киржачский район «Обеспечение безопасности населения и территорий Киржачского района»</t>
  </si>
  <si>
    <t>Р-2.3.1.01</t>
  </si>
  <si>
    <t>Р-1.3.1.02</t>
  </si>
  <si>
    <t xml:space="preserve">Расходы на обеспечение деятельности  (оказание услуг) муниципальных казённых дошкольных образовательных учреждений </t>
  </si>
  <si>
    <t>Решение Совета народных депутатов Киржачского района Владимирской области от 24.12.2008 №49/749 "Об организации деятельности муниципальных образовательных учреждений и порядке их финансирования"</t>
  </si>
  <si>
    <t>0910104590</t>
  </si>
  <si>
    <t>Р-2.3.1.03</t>
  </si>
  <si>
    <t>Расходы на обеспечение деятельности  (оказание услуг) муниципальных бюджетных дошкольных образовательных учреждений</t>
  </si>
  <si>
    <t>Федеральный закон от 06.10.2003 N 131-ФЗ "Об общих принципах организации местного самоуправления в Российской Федерации" (ст.15, подст.1, п.1)</t>
  </si>
  <si>
    <t xml:space="preserve">Решение Совета народных депутатов Киржачского района Владимирской области от 24.12.2008 №49/749 "Об организации деятельности муниципальных образовательных учреждений и порядке их финансирования"    </t>
  </si>
  <si>
    <t>0910105590</t>
  </si>
  <si>
    <t xml:space="preserve"> Постановление  Администрации Киржачского района от 31.12.2019 №1851 "Об утверждении Порядка определения объема и условий предоставления субсидий из бюджета муниципального образования Киржачский район бюджетным образовательным учреждениям и учреждениям дополнительного образования детей,подведомственных управлению образования Киржачского района на финансовое обеспечение выполнения муниципального задания на оказание муниципальных услуг (выполнение работ)</t>
  </si>
  <si>
    <t>Постановление администрации Киржачского района от 25.12.2019 №1791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образовательным  учреждениям и учреждениям дополнительного образования детей, подведомственным управлению образования администрации района</t>
  </si>
  <si>
    <t>с 01.01.2020</t>
  </si>
  <si>
    <t>Р-2.3.1.04</t>
  </si>
  <si>
    <t xml:space="preserve">Капитальный ремонт учреждений образования </t>
  </si>
  <si>
    <t>0910123040</t>
  </si>
  <si>
    <t>Р-1.2.1.05</t>
  </si>
  <si>
    <t>Предоставление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t>
  </si>
  <si>
    <t>Закон ВО от 05.10.2020 №73-ОЗ "О наделении органов местного самоуправления муниципальных образований ВО отдельными государственными полномочиями ВО по предоставлению мер социальной поддержки педагогическим работникам и 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t>
  </si>
  <si>
    <t>0910170590</t>
  </si>
  <si>
    <t>Постановление главы района от 20.05.2011 №216 "О предоставлении мер социальной поддержки педагогическим работникам и иным специалистам образовательных учреждений системы образования Киржачского района" (Закон Владимирской области от 02.10.2007 года №120-ОЗ«О социальной поддержке и социальном обслуживании отдельных категорий граждан во Владимирской области")</t>
  </si>
  <si>
    <t>Р-1.1.1.06</t>
  </si>
  <si>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t>
  </si>
  <si>
    <t xml:space="preserve">Постановление администрации Киржачского района от 04.03.2020 №204 "О мерах по реализации постановления администрации Владимирской области от 21.01.2020 №24 «Об утверждении нормативов предусмотренных пунктом 3 статьи 8 Федерального закона от 29.12.2012 №273-Ф" </t>
  </si>
  <si>
    <t>0910171830</t>
  </si>
  <si>
    <t>Р-2.1.1.06</t>
  </si>
  <si>
    <t>Р-2.3.1.07</t>
  </si>
  <si>
    <t xml:space="preserve"> Формирование доступной среды в сфере образования (реконструкция, переоборудование и оснащение элементами доступности помещений и сооружений на них)</t>
  </si>
  <si>
    <t>1600220690</t>
  </si>
  <si>
    <t>Р-1.2.1.08</t>
  </si>
  <si>
    <t xml:space="preserve">Поддержка приоритетных направлений развития отрасли образования (подготовка муниципальных образовательных организаций к началу учебного года и оздоровительных лагерей к летнему периоду) </t>
  </si>
  <si>
    <t>Постановления администрации Киржачского района Владимирской области от 04.03.2019 №301 «Об утверждении Порядка расходования субсидии из областного бюджета на поддержку приоритетных направлений развития отрасли образования»</t>
  </si>
  <si>
    <t>0910171473</t>
  </si>
  <si>
    <t>Р-2.1.1.08</t>
  </si>
  <si>
    <t>Р-1.3.1.09</t>
  </si>
  <si>
    <t xml:space="preserve">Софинансирование поддержки приоритетных направлений развития отрасли образования (подготовка муниципальных образовательных организаций к началу учебного года и оздоровительных лагерей к летнему периоду) </t>
  </si>
  <si>
    <t>09101S1473</t>
  </si>
  <si>
    <t>Р-2.3.1.09</t>
  </si>
  <si>
    <t>Р-4.3.1.10</t>
  </si>
  <si>
    <t>Расходы по проезду на общественном транспорте (кроме такси) до места работы и обратно педагогическим работникам образовательных учреждений, расположенных в сельской местности, проживающим в другой местности</t>
  </si>
  <si>
    <t>0910110060</t>
  </si>
  <si>
    <t>Р-1.3.1.11</t>
  </si>
  <si>
    <t>Расходы на обеспечение деятельности  муниципальных казённых школ-детских садов, школ начальных, неполных средних и средних.</t>
  </si>
  <si>
    <t>0910106590</t>
  </si>
  <si>
    <t>Р-2.3.1.12</t>
  </si>
  <si>
    <t xml:space="preserve">Расходы на обеспечение деятельности  муниципальных бюджетных школ-детских садов, школ начальных, неполных средних и средних </t>
  </si>
  <si>
    <t>0910107590</t>
  </si>
  <si>
    <t>Постановление  Администрации Киржачского района от 31.12.2019 №1851 "Об утверждении Порядка определения объема и условий предоставления субсидий из бюджета муниципального образования Киржачский район бюджетным образовательным учреждениям и учреждениям дополнительного образования детей,подведомственных управлению образования Киржачского района на финансовое обеспечение выполнения муниципального задания на оказание муниципальных услуг (выполнение работ)</t>
  </si>
  <si>
    <t xml:space="preserve"> 01.01.2020</t>
  </si>
  <si>
    <t>Р-1.3.1.13</t>
  </si>
  <si>
    <t>Р-2.3.1.13</t>
  </si>
  <si>
    <t>Р-2.3.1.14</t>
  </si>
  <si>
    <t xml:space="preserve">Строительство пристроя к зданию МБОУ СОШ №5, расположенному по адресу: Владимирская область, город Киржач, улица 40 лет Октября, дом 17 </t>
  </si>
  <si>
    <t>0910140270</t>
  </si>
  <si>
    <t>Р-1.3.1.15</t>
  </si>
  <si>
    <t>Расходы по проезду на общественном транспорте (кроме такси) до места работы и обратно педагогическим работникам образовательных учреждений, расположенных в сельской местности, проживающим в другой местности.</t>
  </si>
  <si>
    <t xml:space="preserve">Федеральный закон от 06.10.2003 N 131-ФЗ "Об общих принципах организации местного самоуправления в Российской Федерации"(ст.15, подст.1, п.1) </t>
  </si>
  <si>
    <t>Постановление адм.Киржачского района от 03.04.2013 №454 "Об утв. Порядка опл. расх. по проезду на общественном транспорте (кроме такси) до места работы и обратно педагогических работников образовательных учреждений, расположенных в сельской местности, проживающим в другой местности"</t>
  </si>
  <si>
    <t>Р-1.1.1.16</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</si>
  <si>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образованя детей в муниципальных общеобразовательных организацях</t>
  </si>
  <si>
    <t>Р-2.1.1.16</t>
  </si>
  <si>
    <t>Р-1.2.1.17</t>
  </si>
  <si>
    <t>Ежемесячное денежное вознаграждение за классное руководство педагогическим работникам муниципальных общеобразовательных организаций, реализующих образовательные программы начального общего образования, образовательные програмы основного общего образования, образовательные программы среднего общего образования</t>
  </si>
  <si>
    <t>Постановление администрации Киржачского района от 13.10.2020 №1041 "Об утверждении порядка расходования иного межбюджетного трансферта из областного бюджета бюджету Киржачского муниципального района на ежемесячное денежное вознаграждение за классное руководство педагогическим работникам муниципальных общеобразовательных учреждений</t>
  </si>
  <si>
    <t>0910153031</t>
  </si>
  <si>
    <t>Р-2.2.1.17</t>
  </si>
  <si>
    <t>Р-1.3.1.18</t>
  </si>
  <si>
    <t>Обеспечение мероприятий по организации питания обучающихся, воспитанников  муниципальных общеобразовательных учреждений и образовательных учреждений  для дошкольного и младшего школьного возраста, расположенных на территории Киржачского района.</t>
  </si>
  <si>
    <t>0910120870</t>
  </si>
  <si>
    <t>Р-2.3.1.18</t>
  </si>
  <si>
    <t>Р-1.1.1.19</t>
  </si>
  <si>
    <t xml:space="preserve">Предоставление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t>
  </si>
  <si>
    <t>Р-2.2.1.20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</si>
  <si>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</si>
  <si>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Постановление адм.Киржачского района от 14.03.2022 №417 "Об утверждении Порядка расходования  субсидий из областного бюджета на создание в общеобразовательных организациях, расположенных в сельской местности и малых городах, условий для занятия физической культурой и спортом в 2022 году". </t>
  </si>
  <si>
    <t>091Е250970</t>
  </si>
  <si>
    <t>Р-2.1.1.20</t>
  </si>
  <si>
    <t>Р-2.3.1.20</t>
  </si>
  <si>
    <t>Р-1.1.1.21</t>
  </si>
  <si>
    <t>Поддержка приоритетных направлений развития отрасли образования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</si>
  <si>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Постановления администрации Киржачского района Владимирской области от 04.03.2019 № 301 «Об утверждении Порядка расходования субсидии из областного бюджета на поддержку приоритетных направлений развития отрасли образования»</t>
  </si>
  <si>
    <t>0910171474</t>
  </si>
  <si>
    <t>Р-1.3.1.22</t>
  </si>
  <si>
    <t>Софинансирование поддержки приоритетных направлений развития отрасли образования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</si>
  <si>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09101S1474</t>
  </si>
  <si>
    <t>Р-1.2.1.23</t>
  </si>
  <si>
    <t>Оснащение (обновление материально-технической базы) оборудованием, средствами обучения и воспитания 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</si>
  <si>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Постановление администрации Киржачского района Владимирской области от 22.02.2022 №270 "Об утверждении Порядка расходования субсидий из областного бюджета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2022 году" </t>
  </si>
  <si>
    <t>091Е151690</t>
  </si>
  <si>
    <t>Р-1.1.1.23</t>
  </si>
  <si>
    <t>Р-1.3.1.23</t>
  </si>
  <si>
    <t>091Е151720</t>
  </si>
  <si>
    <t>Р-2.2.1.24</t>
  </si>
  <si>
    <t>Постановление администрации Киржачского района от 22.02.2022 №271 "Об утверждении Порядка расходования субсидий из областного бюджета на обеспечение образовательных организаций материально-технической базой для внедрения цифровой образовательной среды в 2022 году"</t>
  </si>
  <si>
    <t>Р-2.1.1.24</t>
  </si>
  <si>
    <t>Р-2.3.1.24</t>
  </si>
  <si>
    <t>Р-1.2.1.25</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</si>
  <si>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</si>
  <si>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Постановление администрации Киржачского района от 22.02.2022 №271 "Обутверждении Порядка расходования субсидий из областного бюджета на обеспечение образовательных организаций материально-технической базой для внедрения цифровой образовательной среды в 2022 году"</t>
  </si>
  <si>
    <t>091Е452100</t>
  </si>
  <si>
    <t>Р-1.1.1.25</t>
  </si>
  <si>
    <t>Р-1.3.1.25</t>
  </si>
  <si>
    <t>091Е452130</t>
  </si>
  <si>
    <t>Р-2.2.1.25</t>
  </si>
  <si>
    <t>Р-2.1.1.25</t>
  </si>
  <si>
    <t>Р-2.3.1.25</t>
  </si>
  <si>
    <t>Р-1.2.1.26</t>
  </si>
  <si>
    <t>Организация бесплатного горячего питания обучающихся, получающих начальное общее образование в муниципальных образовательных организациях</t>
  </si>
  <si>
    <t>Постановление администрации Киржачского района Владимирской области от 01.09.2020 №841 "Об утверждении порядка расходования  субсидий из областного бюджета на организацию бесплатного горячего питания обучающихся, получающих начальное общее образование в муниципальных образовательных организациях".</t>
  </si>
  <si>
    <t>09101L3041</t>
  </si>
  <si>
    <t>Р-1.1.1.26</t>
  </si>
  <si>
    <t>Р-1.3.1.26</t>
  </si>
  <si>
    <t>Р-2.2.1.26</t>
  </si>
  <si>
    <t>Р-2.1.1.26</t>
  </si>
  <si>
    <t>Р-2.3.1.26</t>
  </si>
  <si>
    <t>Р-1.3.1.27</t>
  </si>
  <si>
    <t>Постановление администрации 
Киржачского района Владимирской
области от 29.12.2018 №1985«Об утверждении муниципальной программы муниципального образования Киржачский район "Обеспечение безопасности населения и территорий Киржачского района»</t>
  </si>
  <si>
    <t>Р-2.3.1.27</t>
  </si>
  <si>
    <t>Р-1.3.1.28</t>
  </si>
  <si>
    <t xml:space="preserve">Поддержка приоритетных направлений развития отрасли образования (подготовка муниципальных образовательных организаций к началу учебного года и оздоровительных лагерей к летнему периоду)  </t>
  </si>
  <si>
    <t>Р-1.3.1.29</t>
  </si>
  <si>
    <t xml:space="preserve">Софинансирование поддержки приоритетных направлений развития отрасли образования (подготовка муниципальных образовательных организаций к началу учебного года и оздоровительных лагерей к летнему периоду)  </t>
  </si>
  <si>
    <t>07101S1473</t>
  </si>
  <si>
    <t>Р-2.3.1.30</t>
  </si>
  <si>
    <t>Создание и оборудование кабинетов наркопрофилактики в образовательных организациях</t>
  </si>
  <si>
    <t>Соглашение от 14.02.2022 №72                        о предоставлении субсидии из областного бюджета бюджету муниципального образования  на создание  и оборудование кабинетов наркопрофилактики  в образовательных организациях</t>
  </si>
  <si>
    <t>1500471690</t>
  </si>
  <si>
    <t>Р-1.3.1.31</t>
  </si>
  <si>
    <t>Софинансирование расходов на создание и оборудование кабинетов наркопрофилактики в образовательных организациях</t>
  </si>
  <si>
    <t>15004S1690</t>
  </si>
  <si>
    <t>Р-1.1.1.32</t>
  </si>
  <si>
    <t>Укрепление материально-технической базы муниципальных образовательных организаций</t>
  </si>
  <si>
    <t>Постановление администрации Киржачского района Владимирской области от 05.08.2022 №1442 "Об утверждении Порядка расходования иного межбюджетного трансферта, имеющего целевое назначение, из областного бюджета бюджету муниципального образования Киржачский район на укрепление материально-технической базы муниципальных образовательных организаций в 2022 году"</t>
  </si>
  <si>
    <t>0910171930</t>
  </si>
  <si>
    <t>Р-1.3.1.33</t>
  </si>
  <si>
    <t>09101S1930</t>
  </si>
  <si>
    <t>Р-1.3.1.34</t>
  </si>
  <si>
    <t>Постановление администрации Киржачского района Владимирской области от 08.07.2022 №1258 "О выделении финансовых средств из Резервного фонда администрации Киржачского района Владимирской области для проведения аварийно-спасательных работ на системе водоснабжения муниципального бюджетного общеобразовательного учреждения  начальная общеобразовательная школа г. Киржача по адресу: г.Киржач, ул.Заводская, д.14а"</t>
  </si>
  <si>
    <t>Р-2.3.1.34</t>
  </si>
  <si>
    <t>Р-2.3.1.35</t>
  </si>
  <si>
    <t>Расходы на обеспечение деятельности (оказание услуг) учреждений по внешкольной работе с детьми.</t>
  </si>
  <si>
    <t>091010Д590</t>
  </si>
  <si>
    <t>Р-5.3.1.36</t>
  </si>
  <si>
    <t>Субсидия Киржачской районной детской общественной организации "Росток"</t>
  </si>
  <si>
    <t>Федеральный закон от 06.10.2003 N 131-ФЗ "Об общих принципах организации местного самоуправления в Российской Федерации" 
(ст.15, подст.1, п.1)</t>
  </si>
  <si>
    <t xml:space="preserve">Постановление администрации Киржачского района Владимирской области от 08.10.2020 №1027 "Об утверждении Положения о персонифицированном дополнительном образовании детей в Киржачском районе"        </t>
  </si>
  <si>
    <t>0910160031</t>
  </si>
  <si>
    <t>Р-2.3.1.37</t>
  </si>
  <si>
    <t xml:space="preserve">
Постановление администрации 
Киржачского района Владимирской
области от 29.12.2018 №1985«Об утверждении муниципальной программы муниципального образования Киржачский район "Обеспечение безопасности населения и территорий Киржачского района»</t>
  </si>
  <si>
    <t>Р-2.1.1.38</t>
  </si>
  <si>
    <t xml:space="preserve">Поддержка приоритетных направлений развития отрасли образования (финансовое обеспечение мероприятий, возникающих в связи с доведением оплаты труда педагогических работников муниципальных образовательных организаций дополнительного образования до уровня не менее 100% от уровня средней заработной платы учителей в регионе) </t>
  </si>
  <si>
    <t>0910171471</t>
  </si>
  <si>
    <t>Р-2.3.1.39</t>
  </si>
  <si>
    <t xml:space="preserve">Софинансирование поддержки приоритетных направлений развития отрасли образования (финансовое обеспечение мероприятий, возникающих в связи с доведением оплаты труда педагогических работников муниципальных образовательных организаций дополнительного
 образования до уровня не менее 100% от уровня средней заработной платы учителей в регионе) </t>
  </si>
  <si>
    <t>09101S1471</t>
  </si>
  <si>
    <t>Р-2.3.1.40</t>
  </si>
  <si>
    <t>Р-2.3.1.41</t>
  </si>
  <si>
    <t>Р-1.3.1.42</t>
  </si>
  <si>
    <t xml:space="preserve">Организация временной занятости несовершеннолетних в период летних каникул </t>
  </si>
  <si>
    <t>0700510070</t>
  </si>
  <si>
    <t>Р-2.3.1.42</t>
  </si>
  <si>
    <t>Р-2.3.1.43</t>
  </si>
  <si>
    <t xml:space="preserve">Проведение мероприятий по повышению общественной активности молодежи </t>
  </si>
  <si>
    <t>Р-2.3.1.44</t>
  </si>
  <si>
    <t>Обеспечение участия обучающихся образовательных организаций в региональных и всероссийских мероприятиях</t>
  </si>
  <si>
    <t xml:space="preserve">Федеральный закон от 06.10.2003 N 131-ФЗ "Об общих принципах организации местного самоуправления в Российской Федерации" </t>
  </si>
  <si>
    <t>0700520860</t>
  </si>
  <si>
    <t>Р-2.3.1.45</t>
  </si>
  <si>
    <t>Организация и проведение мероприятий, посвященных общественно-значимым событиям и памятным датам в сфере образования</t>
  </si>
  <si>
    <t>0700220480</t>
  </si>
  <si>
    <t>Р-2.3.1.46</t>
  </si>
  <si>
    <t>Органиазация и проведение месячника оборонно-массовой спортивной работы</t>
  </si>
  <si>
    <t>0700420520</t>
  </si>
  <si>
    <t>Р-2.3.1.47</t>
  </si>
  <si>
    <t>Организация и проведение муниципальной гуманитарной олимпиады школьников "Умники и умницы земли Владимирской"</t>
  </si>
  <si>
    <t>0700521070</t>
  </si>
  <si>
    <t>Р-1.3.1.48</t>
  </si>
  <si>
    <t>Обеспечение мероприятий по оздоровлению детей в каникулярное время</t>
  </si>
  <si>
    <t xml:space="preserve">Постановление администрации Киржачского района от 28.03.2022 №510 "Об организации оздоровления и  занятости детей и подростков  2022 году на территории Киржачского района".    </t>
  </si>
  <si>
    <t>0910120872</t>
  </si>
  <si>
    <t>Р-2.3.1.49</t>
  </si>
  <si>
    <t>Р-1.1.1.50</t>
  </si>
  <si>
    <t xml:space="preserve">Поддержка приоритетных направлений развития отрасли образования (организация отдыха детей в каникулярное время) </t>
  </si>
  <si>
    <t>0910171472</t>
  </si>
  <si>
    <t>Р-2.1.1.51</t>
  </si>
  <si>
    <t>Постановление администрации Киржачского района от 25.12.2019 №1791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образовательным  учреждениям и учреждениям дополнительного образования детей, подведомственным управлению образования администрации района"</t>
  </si>
  <si>
    <t>Р-1.3.1.52</t>
  </si>
  <si>
    <t xml:space="preserve">Софинансирование поддержки приоритетных направлений развития отрасли образования (организация отдыха детей в каникулярное время) </t>
  </si>
  <si>
    <t>09101S1472</t>
  </si>
  <si>
    <t>Р-2.3.1.52</t>
  </si>
  <si>
    <t>Р-2.3.1.53</t>
  </si>
  <si>
    <t xml:space="preserve">Реализация социальных проектов. (Муниципальная программа муниципального образования Киржачский район «Формирование доступной среды  жизнедеятельности  для инвалидов муниципального образования Киржачский район»)
</t>
  </si>
  <si>
    <t>Р-2.3.1.54</t>
  </si>
  <si>
    <t>Ежегодное проведение смотр-конкурса ЮИД «Безопасное колесо»  на лучшую общеобразовательную школу года по организации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</si>
  <si>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 xml:space="preserve"> 
Постановление администрации Киржачского района ВО от 14.10.2013  № 1404 "Об утверждении муниципальной программы муниципального образования Киржачский район "Повышение безопасностидорожного движения в Киржачском районе"                                 Постановление администрации Киржачского района ВО от 28.04.2021  № 572 " Об утверждении порядка расходования субсидии из областного бюджета на обеспечение профилактики детского дорожно-транспортного травматизма в рамках реализации регионального проекта "Безопасность дорожного движения".</t>
  </si>
  <si>
    <t>0500120150</t>
  </si>
  <si>
    <t>Р-2.3.1.55</t>
  </si>
  <si>
    <t xml:space="preserve">Оборудование в образовательных учреждениях уголков безопасности дорожного движения </t>
  </si>
  <si>
    <t>0500120560</t>
  </si>
  <si>
    <t>Р-2.3.1.56</t>
  </si>
  <si>
    <t xml:space="preserve">Ежегодное проведение районного смотра-конкурса на лучшую общеобразовательную школу по организации профилактики детского дорожно-транспортного травматизма, 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 </t>
  </si>
  <si>
    <t>0500120570</t>
  </si>
  <si>
    <t>Р-2.3.1.57</t>
  </si>
  <si>
    <t xml:space="preserve">Обеспечение профилактики детского дорожно-транспортного травматизма в рамках реализации регионального проекта «Безопасность дорожного движения» </t>
  </si>
  <si>
    <t xml:space="preserve">Соглашение от 14.02.2022 №50                        о предоставлении субсидии из областного бюджета бюджету муниципального образования Киржачский район 
на обеспечение профилактики детского дорожно-транспортного травматизма в рамках реализации регионального проекта «Безопасность дорожного движения» 
о предоставлении субсидии из областного бюджета бюджету муниципального образования Киржачский район 
на обеспечение профилактики детского дорожно-транспортного травматизма в рамках реализации регионального проекта «Безопасность дорожного движения» 
</t>
  </si>
  <si>
    <t>050R37136S</t>
  </si>
  <si>
    <t>Р-4.3.1.58</t>
  </si>
  <si>
    <t xml:space="preserve">Расходы на выплаты по оплате труда работников  органов местного самоуправления  </t>
  </si>
  <si>
    <t>Постановление администрации Киржачского района от 19.04.2016 №370 "Об утверждении Положения об управлении образования
администрации Киржачского района"</t>
  </si>
  <si>
    <t>0910100110</t>
  </si>
  <si>
    <t>Решение Совета народных депутатов Киржачского района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 Владимирской области</t>
  </si>
  <si>
    <t>Р-1.3.1.59</t>
  </si>
  <si>
    <t>Расходы на обеспечение деятельности (оказание услуг) муниципального казённого учреждения «Централизованная бухгалтерия, обслуживающая муниципальные образовательные учреждения Киржачского района Владимирской области»</t>
  </si>
  <si>
    <t>Постановление главы администрации Киржачского района Владимирской области от 17.11.2011 №1059 «О создании муниципального казенного учреждения «Централизованная бухгалтерия, обслуживающая муниципальные образовательные учреждения Киржачского района Владимирской области»</t>
  </si>
  <si>
    <t>091010Б590</t>
  </si>
  <si>
    <t>Постановление администрации Киржачского района от 29.12.2018 №1990 "Об утверждении Положения об оплате труда работников муниципального казенного учреждения «Централизованная бухгалтерия, обслуживающая муниципальные образовательные учреждения Киржачского района Владимирской области".</t>
  </si>
  <si>
    <t>Р-1.3.1.60</t>
  </si>
  <si>
    <t>Расходы на обеспечение деятельности (оказание услуг) муниципального казённого учреждения «Центр ресурсного обеспечения деятельности образовательных учреждений Киржачского района Владимирской области».</t>
  </si>
  <si>
    <t>Решение совета народных депутатов Киржачского района Владимирской области
от 08.11.2011 г. № 8/81
О создании муниципального казенного учреждения "Центр ресурсного обеспечения деятельности образовательных учреждений Киржачского района Владимирской области"</t>
  </si>
  <si>
    <t>091010Ш590</t>
  </si>
  <si>
    <t>Постановление главы района от 15.08.2008 №903 "Об оплате труда работников муниципальных учреждений отрасли образования" (Федеральный закон от 06.10.2003 года №131-ФЗ, Закон РФ от 29.12.2012 №273-ФЗ)</t>
  </si>
  <si>
    <t>Р-1.3.1.61</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</si>
  <si>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t>
  </si>
  <si>
    <t>Постановление администрации Киржачского района Владимирской области от 26.08.2022 № 1583 «О распределении средств прочей дотации, предоставленной из областного бюджета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и утверждении Порядка выплаты поощрения лицам, входящим в муниципальные управленческие команды»</t>
  </si>
  <si>
    <t>Р-2.3.1.62</t>
  </si>
  <si>
    <t>Обеспечение развития и дальнейшего совершенствования материально-технической базы движения «Школа безопасности», проведение соревнований</t>
  </si>
  <si>
    <t xml:space="preserve">Федеральный закон от 06.10.2003 N 131-ФЗ "Об общих принципах организации местного самоуправления в Российской Федерации" (ст.15, подст.1, п.1) </t>
  </si>
  <si>
    <t>1100120580</t>
  </si>
  <si>
    <t>Р-1.3.1.63</t>
  </si>
  <si>
    <t>Обеспечение образовательных учреждений первичными средствами пожаротушения, установка аварийного эвакуационного освещения</t>
  </si>
  <si>
    <t>не  установлен</t>
  </si>
  <si>
    <t>1100220140</t>
  </si>
  <si>
    <t xml:space="preserve">Постановление администрации Киржачского района от 31.12.2019 №1842 "Об утверждении муниципальной программы муниципального образования Киржачский район «Защита населения от чрезвычайных ситуаций и снижение рисков их возникновения, обеспечение пожарной безопасности и безопасности на водных объектах на территории Киржачского района»  </t>
  </si>
  <si>
    <t>Р-2.3.1.63</t>
  </si>
  <si>
    <t>Р-4.3.1.64</t>
  </si>
  <si>
    <t>Расходы, связанные с содержанием имущества, находящиеся на балансе управления образования</t>
  </si>
  <si>
    <t>Закон ВО от 28.12.2005 №201-ОЗ "О наделении органов местного самоуправления отдельными государственными полномочиями ВО по исполнению мер государственного обеспечения и социальной поддержки детей-сирот и детей, оставшихся без попечения родителей"</t>
  </si>
  <si>
    <t>0910120430</t>
  </si>
  <si>
    <t>Р-4.1.1.65</t>
  </si>
  <si>
    <t>Закон ВО от 05.10.2020 №73-ОЗ "О наделении органов местного самоуправления муниципальных образований ВО отдельными государственными полномочиями ВО по предоставлению мер социальной поддержки педагогическим работникам и 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аунктам)</t>
  </si>
  <si>
    <t>Р-4.1.1.66</t>
  </si>
  <si>
    <t>Р-4.1.2.67</t>
  </si>
  <si>
    <t xml:space="preserve">Социальная поддержка детей-инвалидов дошкольного возраста </t>
  </si>
  <si>
    <t>Федеральный Закон №159-ФЗ от 21.12.1996 "О дополнительных гарантиях по социальной поддержке детей-сирот и детей, оставшихся без попечения родителей"</t>
  </si>
  <si>
    <t>Закон ВО от 05.12.2005 №184-ОЗ "О наделении органов местного самоуправления отдельными государственными полномочиями ВО по социальной поддержке детей-инвалидов дошкольного возраста"</t>
  </si>
  <si>
    <t>0910170540</t>
  </si>
  <si>
    <t xml:space="preserve">Постановление администрации района от 25.03.2014 №330   О мерах по реализации постановления Губернатора Владимирской области от 29.12.2007 № 976 "О мерах по реализации Закона Владимирской области "О Наделении органов местного самоуправления отдельными государственными полномочиями   Владимирской области по социальной поддержке детей-инвалидов дошкольного возраста". </t>
  </si>
  <si>
    <t>Р-4.3.1.68</t>
  </si>
  <si>
    <t>Предоставление компенсационных выплат родителям (законным представителям), связанных с оказанием мер социальной поддержки отдельным категориям граждан, за организацию подвоза детей в общественные организации муниципального образования Киржачского район, реализующие основные общеобразовательные программы</t>
  </si>
  <si>
    <t>Постановление администрации Киржачского района Владимирской области от 02.02.2022 №160 "Об утверждении порядка финансирования и выплаты компенсации родителям (законным представителям) расходов по подвозу детей в общеобразовательные организации муниципального образования Киржачский район, реализующие основные общеобразовательные программы"</t>
  </si>
  <si>
    <t>0910110100</t>
  </si>
  <si>
    <t>Р-1.1.2.69</t>
  </si>
  <si>
    <t>Содержание ребенка в семье опекуна и приемной семье, а также вознаграждение, причитающееся приемному родителю.</t>
  </si>
  <si>
    <t xml:space="preserve">Постановление адм.р-на ВО от 23.03.2021 №348 "О мерах по реализации постановления администрации Владимирской области от 25.01.2021 № 25 «О порядке финансирования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 лиц из числа детей-сирот и детей, оставшихся без попечения родителей» </t>
  </si>
  <si>
    <t>0910170650</t>
  </si>
  <si>
    <t>Р-4.1.2.70</t>
  </si>
  <si>
    <t>Расходы, связанные с распределением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</si>
  <si>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в целом</t>
  </si>
  <si>
    <t>0910171420</t>
  </si>
  <si>
    <t xml:space="preserve">Постановление адм. Киржачского р-на ВО от 23.03.2021 №348 "О мерах по реализации постановления администрации Владимирской области от 25.01.2021 № 25 «О порядке финансирования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 лиц из числа детей-сирот и детей, оставшихся без попечения родителей» </t>
  </si>
  <si>
    <t>412</t>
  </si>
  <si>
    <t>Р-4.1.1.71</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</si>
  <si>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</si>
  <si>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Федеральный закон от 06.10.2003 N 131-ФЗ "Об общих принципах организации местного самоуправления в Российской Федерации" </t>
  </si>
  <si>
    <t xml:space="preserve">Закон ВО от 08.02.2007 №3-ОЗ "О  наделении органов местного самоуправления отдельными государственными полномочиями ВО по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t>
  </si>
  <si>
    <t>0910170560</t>
  </si>
  <si>
    <t>Постановление адм. Киржачского района ВО от 06.12.2021 №1784 от 06.12.2021 "Об утверждении порядка расходования субвенции, выделенной из областного бюджета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</si>
  <si>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Р-4.1.2.72</t>
  </si>
  <si>
    <t>Обеспечение полномочий по организации и осуществлению деятельности по опеке и попечительству в отношении несовершеннолетних граждан.</t>
  </si>
  <si>
    <t>Федеральный Закон №48-ФЗ от 24.04.2008 "Об опеке и попечительстве"</t>
  </si>
  <si>
    <t>Закон ВО от 05.08.2009 №77-ОЗ "О наделении органов местного самоуправления государственными полномочиями по организации и осуществлению деятельности по опеке и попечительству в отношении несовершеннолетних граждан Владимирской области"</t>
  </si>
  <si>
    <t>0910170070</t>
  </si>
  <si>
    <t>Постановление адм. Киржачского р-на от 19.03.2013 №346 "О порядке предоставления и расходования субвенции, выделенной из областного бюджета на выполнение государственных полномочий по организации и осуществлению деятельности по опеке и попечительству в отношении несовершеннолетних в Киржачском районе".</t>
  </si>
  <si>
    <t>Финансовое управление администрации Киржачского района</t>
  </si>
  <si>
    <t>Р-1.3.1.001</t>
  </si>
  <si>
    <t xml:space="preserve">Обеспечение функционирования, информационное обслуживание муниципальных информационных систем, техническое обслуживание компьютерной, печатающей и копировальной техники </t>
  </si>
  <si>
    <t xml:space="preserve">Постановление администрации Киржачского района  от 16.08.2022 г.№1527 "О внесении изменений в постановление администрации Киржачского района Владимирской области от 31.12.2019 №1834 "Об утверждении муниципальной программы муниципального образования Киржачский район "Информатизация Киржачского района"" </t>
  </si>
  <si>
    <t>200</t>
  </si>
  <si>
    <t>Решение Совета народных депутатов района от 26.12.2007г№34/546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 Владимирской области"</t>
  </si>
  <si>
    <t>01.01.2008г.</t>
  </si>
  <si>
    <t>100</t>
  </si>
  <si>
    <t xml:space="preserve">Расходы на обеспечение  функций органов местного самоуправления  </t>
  </si>
  <si>
    <t xml:space="preserve">Постановление администрации Киржачского района  от 29.03.2013г.№435 "Об утверждении Положения о финансовом управлении администрации Киржачского района" </t>
  </si>
  <si>
    <t>29.03.2013 г</t>
  </si>
  <si>
    <t>Р-4.2.1.004</t>
  </si>
  <si>
    <t xml:space="preserve">Постановление администрации Киржачского района Владимирской области  от 26.08.2022г.№1583 "О распределении средств прочей дотации, предоставленной из областного бюджета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и утверждении Порядка выплаты поощрения лицам, входящим в муниципаольные управленческие команды" </t>
  </si>
  <si>
    <t>Расходы на обеспечение деятельности (оказание услуг) муниципального казенного учреждения "Финансовый центр Киржачского района Владимирской области"</t>
  </si>
  <si>
    <r>
      <t xml:space="preserve">Постановление администрации Киржачского района  от 28.12.2016г.№1518 "Об утверждении Положения об оплате труда работников муниципального казенного учреждения "Финансовый центр Киржачского района Владимирской области",         </t>
    </r>
    <r>
      <rPr>
        <i/>
        <sz val="9"/>
        <rFont val="Times New Roman"/>
        <family val="1"/>
        <charset val="204"/>
      </rPr>
      <t xml:space="preserve">              </t>
    </r>
  </si>
  <si>
    <t>28.12.2016г.</t>
  </si>
  <si>
    <t>999000Ф590</t>
  </si>
  <si>
    <t>Постановление администрации Киржачского района  от 18.12.2013г.№1727 "О порядке финансирования расходов, связанных с исполнением решений судов и возмещением прочих судебных расходов"</t>
  </si>
  <si>
    <t>18.12.2013г</t>
  </si>
  <si>
    <t>Предоставление дотации на выравнивание бюджетной обеспеченности поселений района</t>
  </si>
  <si>
    <r>
      <rPr>
        <b/>
        <sz val="9"/>
        <rFont val="Times New Roman"/>
        <family val="1"/>
        <charset val="204"/>
      </rPr>
      <t>Решение</t>
    </r>
    <r>
      <rPr>
        <sz val="9"/>
        <rFont val="Times New Roman"/>
        <family val="1"/>
        <charset val="204"/>
      </rPr>
      <t xml:space="preserve"> Совета народных депутатов от 30.05.2019 №58/401"О порядке и условиях предоставления межбюджетных трансфертов из бюджета муниципального образования Киржачский район бюджетам муниципальных образований поселений, расположенных на территории Киржачского района"</t>
    </r>
  </si>
  <si>
    <t>1470180010</t>
  </si>
  <si>
    <t>511</t>
  </si>
  <si>
    <t>Реализация социально значимых проектов</t>
  </si>
  <si>
    <t xml:space="preserve">Постановление администрации Киржачского района Владимирской области  от 13.10.2022г.№1965 "О направлении средств бюджета муниципального образования Киржачский район на поддержку мер по обеспечению сбалансированности бюджетов поселений" </t>
  </si>
  <si>
    <t>500</t>
  </si>
  <si>
    <t>Р-4.3.1.010</t>
  </si>
  <si>
    <t>Предоставление прочих межбюджетных трансфертов на сбалансированность бюджетов поселений из бюджета муниципального образования Киржачский район</t>
  </si>
  <si>
    <t xml:space="preserve">Решение Совета народных депутатов от 30.05.2019 №58/401"О порядке и условиях предоставления межбюджетных трансфертов из бюджета муниципального образования Киржачский район бюджетам муниципальных образований поселений, расположенных на территории Киржачского района" </t>
  </si>
  <si>
    <t>9990080020</t>
  </si>
  <si>
    <t>Постановление администрации Киржачского района от 20.06.2019 №881 "Об утверждении Порядка предоставления иных межбюджетных трансфертов бюджетам муниципальных образований поселений из бюджета муниципального образования Киржачский район"</t>
  </si>
  <si>
    <t>ИТОГО</t>
  </si>
  <si>
    <t>УСЛОВНО УТВЕРЖДЕННЫЕ</t>
  </si>
  <si>
    <t>ВСЕГО</t>
  </si>
</sst>
</file>

<file path=xl/styles.xml><?xml version="1.0" encoding="utf-8"?>
<styleSheet xmlns="http://schemas.openxmlformats.org/spreadsheetml/2006/main">
  <numFmts count="3">
    <numFmt numFmtId="164" formatCode="#,##0.00&quot;р.&quot;"/>
    <numFmt numFmtId="165" formatCode="#,##0.0"/>
    <numFmt numFmtId="166" formatCode="0.0"/>
  </numFmts>
  <fonts count="21">
    <font>
      <sz val="10"/>
      <name val="Arial Cyr"/>
      <charset val="204"/>
    </font>
    <font>
      <sz val="8"/>
      <name val="Arial Cyr"/>
      <charset val="204"/>
    </font>
    <font>
      <b/>
      <sz val="12"/>
      <name val="Times New Roman"/>
      <family val="1"/>
      <charset val="204"/>
    </font>
    <font>
      <sz val="10"/>
      <name val="Times New Roman"/>
      <family val="1"/>
      <charset val="204"/>
    </font>
    <font>
      <sz val="8"/>
      <name val="Times New Roman"/>
      <family val="1"/>
      <charset val="204"/>
    </font>
    <font>
      <sz val="7"/>
      <name val="Times New Roman"/>
      <family val="1"/>
      <charset val="204"/>
    </font>
    <font>
      <b/>
      <sz val="9"/>
      <name val="Times New Roman"/>
      <family val="1"/>
      <charset val="204"/>
    </font>
    <font>
      <b/>
      <sz val="10"/>
      <name val="Times New Roman"/>
      <family val="1"/>
      <charset val="204"/>
    </font>
    <font>
      <sz val="12"/>
      <name val="Times New Roman"/>
      <family val="1"/>
      <charset val="204"/>
    </font>
    <font>
      <sz val="9"/>
      <name val="Times New Roman"/>
      <family val="1"/>
      <charset val="204"/>
    </font>
    <font>
      <sz val="10"/>
      <name val="Arial Cyr"/>
      <charset val="204"/>
    </font>
    <font>
      <b/>
      <sz val="10"/>
      <color rgb="FF000000"/>
      <name val="Arial Cyr"/>
    </font>
    <font>
      <sz val="14"/>
      <name val="Times New Roman"/>
      <family val="1"/>
      <charset val="204"/>
    </font>
    <font>
      <sz val="11"/>
      <name val="Times New Roman"/>
      <family val="1"/>
      <charset val="204"/>
    </font>
    <font>
      <i/>
      <sz val="9"/>
      <name val="Times New Roman"/>
      <family val="1"/>
      <charset val="204"/>
    </font>
    <font>
      <b/>
      <sz val="10"/>
      <name val="Calibri"/>
      <family val="2"/>
      <charset val="204"/>
      <scheme val="minor"/>
    </font>
    <font>
      <sz val="9"/>
      <name val="Arial Cyr"/>
      <charset val="204"/>
    </font>
    <font>
      <b/>
      <u/>
      <sz val="9"/>
      <name val="Times New Roman"/>
      <family val="1"/>
      <charset val="204"/>
    </font>
    <font>
      <u/>
      <sz val="9"/>
      <name val="Times New Roman"/>
      <family val="1"/>
      <charset val="204"/>
    </font>
    <font>
      <b/>
      <sz val="9"/>
      <name val="Calibri"/>
      <family val="2"/>
      <charset val="204"/>
      <scheme val="minor"/>
    </font>
    <font>
      <sz val="9"/>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style="thin">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thin">
        <color indexed="9"/>
      </bottom>
      <diagonal/>
    </border>
    <border>
      <left style="thin">
        <color indexed="64"/>
      </left>
      <right style="medium">
        <color indexed="64"/>
      </right>
      <top style="thin">
        <color indexed="64"/>
      </top>
      <bottom style="thin">
        <color indexed="9"/>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0" fillId="0" borderId="0"/>
    <xf numFmtId="0" fontId="11" fillId="0" borderId="15">
      <alignment vertical="top" wrapText="1"/>
    </xf>
    <xf numFmtId="0" fontId="11" fillId="0" borderId="15">
      <alignment vertical="top" wrapText="1"/>
    </xf>
  </cellStyleXfs>
  <cellXfs count="707">
    <xf numFmtId="0" fontId="0" fillId="0" borderId="0" xfId="0"/>
    <xf numFmtId="0" fontId="3" fillId="0" borderId="0" xfId="0" applyFont="1"/>
    <xf numFmtId="0" fontId="5" fillId="0" borderId="0" xfId="0" applyFont="1"/>
    <xf numFmtId="0" fontId="3" fillId="0" borderId="0" xfId="0" applyFont="1" applyFill="1"/>
    <xf numFmtId="0" fontId="5" fillId="0" borderId="5" xfId="0" applyFont="1" applyBorder="1"/>
    <xf numFmtId="0" fontId="3" fillId="2" borderId="0" xfId="0" applyFont="1" applyFill="1"/>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3" borderId="0" xfId="0" applyFont="1" applyFill="1"/>
    <xf numFmtId="0" fontId="3" fillId="0" borderId="0" xfId="0" applyFont="1" applyBorder="1" applyAlignment="1">
      <alignment vertical="top"/>
    </xf>
    <xf numFmtId="0" fontId="5" fillId="2" borderId="0" xfId="0" applyFont="1" applyFill="1"/>
    <xf numFmtId="0" fontId="3" fillId="0" borderId="0" xfId="0" applyFont="1" applyBorder="1"/>
    <xf numFmtId="0" fontId="5" fillId="3" borderId="0" xfId="0" applyFont="1" applyFill="1"/>
    <xf numFmtId="0" fontId="4" fillId="2" borderId="0" xfId="0" applyFont="1" applyFill="1" applyAlignment="1">
      <alignment horizontal="center" vertical="top"/>
    </xf>
    <xf numFmtId="4" fontId="3" fillId="2" borderId="0" xfId="0" applyNumberFormat="1" applyFont="1" applyFill="1"/>
    <xf numFmtId="0" fontId="5" fillId="2" borderId="0" xfId="0" applyFont="1" applyFill="1" applyAlignment="1">
      <alignment horizontal="left"/>
    </xf>
    <xf numFmtId="0" fontId="8" fillId="2" borderId="0" xfId="0" applyFont="1" applyFill="1"/>
    <xf numFmtId="0" fontId="5" fillId="2" borderId="0" xfId="0" applyFont="1" applyFill="1" applyAlignment="1"/>
    <xf numFmtId="0" fontId="4" fillId="2" borderId="0" xfId="0" applyFont="1" applyFill="1" applyAlignment="1">
      <alignment horizontal="center"/>
    </xf>
    <xf numFmtId="2" fontId="3" fillId="2" borderId="0" xfId="0" applyNumberFormat="1" applyFont="1" applyFill="1"/>
    <xf numFmtId="0" fontId="4" fillId="0" borderId="0" xfId="0" applyFont="1" applyFill="1"/>
    <xf numFmtId="0" fontId="9" fillId="2" borderId="0" xfId="0" applyFont="1" applyFill="1"/>
    <xf numFmtId="0" fontId="4" fillId="0" borderId="0" xfId="1" applyFont="1" applyFill="1"/>
    <xf numFmtId="0" fontId="3" fillId="2" borderId="0" xfId="0" applyFont="1" applyFill="1" applyAlignment="1">
      <alignment horizontal="left"/>
    </xf>
    <xf numFmtId="0" fontId="8"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Alignment="1"/>
    <xf numFmtId="0" fontId="2" fillId="0" borderId="9"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4" fillId="0" borderId="0" xfId="1" applyFont="1" applyFill="1" applyBorder="1"/>
    <xf numFmtId="0" fontId="2" fillId="0" borderId="0" xfId="1" applyFont="1" applyFill="1"/>
    <xf numFmtId="0" fontId="12" fillId="0" borderId="0" xfId="0" applyFont="1" applyFill="1"/>
    <xf numFmtId="0" fontId="13" fillId="0" borderId="0" xfId="0" applyFont="1"/>
    <xf numFmtId="0" fontId="13" fillId="2" borderId="0" xfId="0" applyFont="1" applyFill="1"/>
    <xf numFmtId="0" fontId="13" fillId="4" borderId="0" xfId="0" applyFont="1" applyFill="1"/>
    <xf numFmtId="0" fontId="13" fillId="5" borderId="0" xfId="0" applyFont="1" applyFill="1"/>
    <xf numFmtId="0" fontId="3" fillId="2" borderId="3" xfId="0" applyFont="1" applyFill="1" applyBorder="1" applyAlignment="1">
      <alignment horizontal="center" vertical="center" wrapText="1"/>
    </xf>
    <xf numFmtId="0" fontId="13" fillId="0" borderId="0" xfId="0" applyFont="1" applyFill="1"/>
    <xf numFmtId="164" fontId="2" fillId="4" borderId="41" xfId="0" applyNumberFormat="1" applyFont="1" applyFill="1" applyBorder="1" applyAlignment="1">
      <alignment horizontal="center" vertical="center"/>
    </xf>
    <xf numFmtId="164" fontId="2" fillId="4" borderId="42" xfId="0" applyNumberFormat="1" applyFont="1" applyFill="1" applyBorder="1" applyAlignment="1">
      <alignment horizontal="center" vertical="center"/>
    </xf>
    <xf numFmtId="164" fontId="2" fillId="4" borderId="43" xfId="0" applyNumberFormat="1" applyFont="1" applyFill="1" applyBorder="1" applyAlignment="1">
      <alignment horizontal="center" vertical="center"/>
    </xf>
    <xf numFmtId="4" fontId="6" fillId="0" borderId="1" xfId="0" applyNumberFormat="1" applyFont="1" applyFill="1" applyBorder="1" applyAlignment="1">
      <alignment horizontal="center" vertical="top"/>
    </xf>
    <xf numFmtId="4" fontId="6" fillId="0" borderId="3" xfId="0" applyNumberFormat="1" applyFont="1" applyFill="1" applyBorder="1" applyAlignment="1">
      <alignment horizontal="center" vertical="top"/>
    </xf>
    <xf numFmtId="4" fontId="6" fillId="0" borderId="4" xfId="0" applyNumberFormat="1" applyFont="1" applyFill="1" applyBorder="1" applyAlignment="1">
      <alignment horizontal="center" vertical="top"/>
    </xf>
    <xf numFmtId="4" fontId="6" fillId="0" borderId="1" xfId="0" applyNumberFormat="1" applyFont="1" applyFill="1" applyBorder="1" applyAlignment="1">
      <alignment horizontal="center" vertical="top"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4" xfId="0" applyFont="1" applyFill="1" applyBorder="1" applyAlignment="1">
      <alignment horizontal="center" vertical="top" wrapText="1" shrinkToFit="1"/>
    </xf>
    <xf numFmtId="0" fontId="9" fillId="0" borderId="4"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0" xfId="0" applyFont="1" applyFill="1" applyBorder="1" applyAlignment="1">
      <alignment horizontal="center"/>
    </xf>
    <xf numFmtId="0" fontId="6" fillId="0" borderId="23"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4" xfId="0" applyFont="1" applyFill="1" applyBorder="1" applyAlignment="1">
      <alignment horizontal="center" vertical="top" shrinkToFit="1"/>
    </xf>
    <xf numFmtId="0" fontId="9" fillId="0" borderId="1" xfId="0" applyFont="1" applyFill="1" applyBorder="1" applyAlignment="1">
      <alignment horizontal="center" vertical="top" shrinkToFit="1"/>
    </xf>
    <xf numFmtId="49" fontId="6" fillId="0" borderId="1" xfId="0" applyNumberFormat="1" applyFont="1" applyFill="1" applyBorder="1" applyAlignment="1">
      <alignment horizontal="center" vertical="top" shrinkToFit="1"/>
    </xf>
    <xf numFmtId="2" fontId="6" fillId="0" borderId="1" xfId="0" applyNumberFormat="1" applyFont="1" applyFill="1" applyBorder="1" applyAlignment="1">
      <alignment horizontal="left" vertical="top" shrinkToFit="1"/>
    </xf>
    <xf numFmtId="0" fontId="9" fillId="0" borderId="24" xfId="0" applyFont="1" applyFill="1" applyBorder="1" applyAlignment="1">
      <alignment horizontal="left" vertical="top" shrinkToFit="1"/>
    </xf>
    <xf numFmtId="0" fontId="6" fillId="0" borderId="25"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4" xfId="0" applyFont="1" applyFill="1" applyBorder="1" applyAlignment="1">
      <alignment horizontal="center" vertical="top" wrapText="1" shrinkToFit="1"/>
    </xf>
    <xf numFmtId="0" fontId="9" fillId="0" borderId="4" xfId="0" applyFont="1" applyFill="1" applyBorder="1" applyAlignment="1">
      <alignment horizontal="center" vertical="top" shrinkToFit="1"/>
    </xf>
    <xf numFmtId="14" fontId="9" fillId="0" borderId="4" xfId="0" applyNumberFormat="1" applyFont="1" applyFill="1" applyBorder="1" applyAlignment="1">
      <alignment horizontal="center" vertical="top" shrinkToFit="1"/>
    </xf>
    <xf numFmtId="0" fontId="9" fillId="0" borderId="2" xfId="0" applyFont="1" applyFill="1" applyBorder="1" applyAlignment="1">
      <alignment horizontal="center" vertical="top" wrapText="1"/>
    </xf>
    <xf numFmtId="0" fontId="9" fillId="0" borderId="2" xfId="0" applyFont="1" applyFill="1" applyBorder="1" applyAlignment="1">
      <alignment horizontal="center" vertical="top" wrapText="1" shrinkToFit="1"/>
    </xf>
    <xf numFmtId="0" fontId="9" fillId="0" borderId="2" xfId="0" applyFont="1" applyFill="1" applyBorder="1" applyAlignment="1">
      <alignment horizontal="center" vertical="top" shrinkToFit="1"/>
    </xf>
    <xf numFmtId="14" fontId="9" fillId="0" borderId="2" xfId="0" applyNumberFormat="1" applyFont="1" applyFill="1" applyBorder="1" applyAlignment="1">
      <alignment horizontal="center" vertical="top" shrinkToFit="1"/>
    </xf>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top" wrapText="1" shrinkToFit="1"/>
    </xf>
    <xf numFmtId="0" fontId="9" fillId="0" borderId="3" xfId="0" applyFont="1" applyFill="1" applyBorder="1" applyAlignment="1">
      <alignment horizontal="center" vertical="top" shrinkToFit="1"/>
    </xf>
    <xf numFmtId="14" fontId="9" fillId="0" borderId="3" xfId="0" applyNumberFormat="1" applyFont="1" applyFill="1" applyBorder="1" applyAlignment="1">
      <alignment horizontal="center" vertical="top" shrinkToFit="1"/>
    </xf>
    <xf numFmtId="0" fontId="9" fillId="0" borderId="1" xfId="0" applyFont="1" applyFill="1" applyBorder="1" applyAlignment="1">
      <alignment horizontal="center" vertical="top" wrapText="1" shrinkToFit="1"/>
    </xf>
    <xf numFmtId="2" fontId="9" fillId="0" borderId="1" xfId="0" applyNumberFormat="1" applyFont="1" applyFill="1" applyBorder="1" applyAlignment="1">
      <alignment horizontal="left" vertical="top"/>
    </xf>
    <xf numFmtId="0" fontId="9" fillId="0" borderId="1" xfId="0" applyFont="1" applyFill="1" applyBorder="1" applyAlignment="1">
      <alignment horizontal="center" vertical="top" wrapText="1"/>
    </xf>
    <xf numFmtId="2" fontId="6" fillId="0" borderId="1" xfId="0" applyNumberFormat="1" applyFont="1" applyFill="1" applyBorder="1" applyAlignment="1">
      <alignment horizontal="left" vertical="top"/>
    </xf>
    <xf numFmtId="0" fontId="9" fillId="0" borderId="1" xfId="0" applyNumberFormat="1" applyFont="1" applyFill="1" applyBorder="1" applyAlignment="1">
      <alignment horizontal="center" vertical="top" wrapText="1" shrinkToFit="1"/>
    </xf>
    <xf numFmtId="0" fontId="9" fillId="0" borderId="4" xfId="0" applyNumberFormat="1" applyFont="1" applyFill="1" applyBorder="1" applyAlignment="1">
      <alignment horizontal="center" vertical="top" wrapText="1" shrinkToFit="1"/>
    </xf>
    <xf numFmtId="0" fontId="9" fillId="0" borderId="3" xfId="0" applyNumberFormat="1" applyFont="1" applyFill="1" applyBorder="1" applyAlignment="1">
      <alignment horizontal="center" vertical="top" wrapText="1" shrinkToFit="1"/>
    </xf>
    <xf numFmtId="0" fontId="9" fillId="0" borderId="1" xfId="0" applyNumberFormat="1" applyFont="1" applyFill="1" applyBorder="1" applyAlignment="1">
      <alignment horizontal="center" vertical="top" wrapText="1" shrinkToFi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2" borderId="46" xfId="0" applyFont="1" applyFill="1" applyBorder="1" applyAlignment="1">
      <alignment horizontal="center" vertical="top" wrapText="1"/>
    </xf>
    <xf numFmtId="49" fontId="3" fillId="2" borderId="46" xfId="0" applyNumberFormat="1"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4" xfId="0" applyFont="1" applyFill="1" applyBorder="1" applyAlignment="1">
      <alignment horizontal="center" vertical="top" wrapText="1"/>
    </xf>
    <xf numFmtId="0" fontId="3" fillId="2" borderId="26"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38" xfId="0" applyFont="1" applyFill="1" applyBorder="1" applyAlignment="1">
      <alignment horizontal="center" vertical="top"/>
    </xf>
    <xf numFmtId="0" fontId="3" fillId="2" borderId="39" xfId="0" applyFont="1" applyFill="1" applyBorder="1" applyAlignment="1">
      <alignment horizontal="center" vertical="top"/>
    </xf>
    <xf numFmtId="0" fontId="3" fillId="2" borderId="39" xfId="0" applyFont="1" applyFill="1" applyBorder="1" applyAlignment="1">
      <alignment horizontal="left" vertical="top"/>
    </xf>
    <xf numFmtId="49" fontId="3" fillId="2" borderId="39" xfId="0" applyNumberFormat="1" applyFont="1" applyFill="1" applyBorder="1" applyAlignment="1">
      <alignment horizontal="center" vertical="top"/>
    </xf>
    <xf numFmtId="0" fontId="3" fillId="2" borderId="40" xfId="0" applyFont="1" applyFill="1" applyBorder="1" applyAlignment="1">
      <alignment horizontal="center" vertical="top"/>
    </xf>
    <xf numFmtId="0" fontId="7" fillId="6" borderId="31" xfId="0" applyFont="1" applyFill="1" applyBorder="1" applyAlignment="1">
      <alignment horizontal="center"/>
    </xf>
    <xf numFmtId="0" fontId="7" fillId="6" borderId="13" xfId="0" applyFont="1" applyFill="1" applyBorder="1" applyAlignment="1">
      <alignment horizontal="center"/>
    </xf>
    <xf numFmtId="0" fontId="7" fillId="6" borderId="12" xfId="0" applyFont="1" applyFill="1" applyBorder="1" applyAlignment="1">
      <alignment horizontal="center"/>
    </xf>
    <xf numFmtId="0" fontId="7" fillId="6" borderId="12" xfId="0" applyFont="1" applyFill="1" applyBorder="1" applyAlignment="1">
      <alignment horizontal="left"/>
    </xf>
    <xf numFmtId="0" fontId="3" fillId="6" borderId="1" xfId="0" applyFont="1" applyFill="1" applyBorder="1"/>
    <xf numFmtId="0" fontId="3" fillId="6" borderId="24" xfId="0" applyFont="1" applyFill="1" applyBorder="1"/>
    <xf numFmtId="0" fontId="2" fillId="7" borderId="27" xfId="1" applyFont="1" applyFill="1" applyBorder="1" applyAlignment="1">
      <alignment horizontal="center" vertical="center" wrapText="1"/>
    </xf>
    <xf numFmtId="0" fontId="2" fillId="7" borderId="1" xfId="1"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31"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32" xfId="0" applyFont="1" applyFill="1" applyBorder="1" applyAlignment="1">
      <alignment horizontal="center" vertical="center"/>
    </xf>
    <xf numFmtId="49" fontId="2" fillId="7" borderId="31" xfId="0" applyNumberFormat="1" applyFont="1" applyFill="1" applyBorder="1" applyAlignment="1">
      <alignment horizontal="center" wrapText="1"/>
    </xf>
    <xf numFmtId="49" fontId="2" fillId="7" borderId="13" xfId="0" applyNumberFormat="1" applyFont="1" applyFill="1" applyBorder="1" applyAlignment="1">
      <alignment horizontal="center" wrapText="1"/>
    </xf>
    <xf numFmtId="49" fontId="2" fillId="7" borderId="32" xfId="0" applyNumberFormat="1" applyFont="1" applyFill="1" applyBorder="1" applyAlignment="1">
      <alignment horizontal="center" wrapText="1"/>
    </xf>
    <xf numFmtId="0" fontId="3" fillId="0" borderId="1" xfId="0" applyFont="1" applyFill="1" applyBorder="1" applyAlignment="1"/>
    <xf numFmtId="4"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5" fillId="6" borderId="1" xfId="0" applyFont="1" applyFill="1" applyBorder="1" applyAlignment="1"/>
    <xf numFmtId="0" fontId="4" fillId="6" borderId="1" xfId="0" applyFont="1" applyFill="1" applyBorder="1" applyAlignment="1"/>
    <xf numFmtId="14" fontId="4" fillId="6" borderId="1" xfId="0" applyNumberFormat="1" applyFont="1" applyFill="1" applyBorder="1"/>
    <xf numFmtId="4" fontId="6" fillId="6" borderId="1" xfId="0" applyNumberFormat="1" applyFont="1" applyFill="1" applyBorder="1"/>
    <xf numFmtId="0" fontId="10" fillId="0" borderId="0" xfId="0" applyFont="1"/>
    <xf numFmtId="0" fontId="10" fillId="0" borderId="0" xfId="0" applyFont="1" applyAlignment="1">
      <alignment vertical="top"/>
    </xf>
    <xf numFmtId="0" fontId="9" fillId="0" borderId="0" xfId="0" applyFont="1"/>
    <xf numFmtId="0" fontId="15" fillId="6" borderId="38" xfId="0" applyFont="1" applyFill="1" applyBorder="1" applyAlignment="1">
      <alignment horizontal="center" vertical="center"/>
    </xf>
    <xf numFmtId="0" fontId="7" fillId="6" borderId="39" xfId="0" applyFont="1" applyFill="1" applyBorder="1" applyAlignment="1">
      <alignment horizontal="center" vertical="center" wrapText="1"/>
    </xf>
    <xf numFmtId="166" fontId="7" fillId="6" borderId="39" xfId="0" applyNumberFormat="1" applyFont="1" applyFill="1" applyBorder="1" applyAlignment="1">
      <alignment horizontal="center" vertical="center" wrapText="1"/>
    </xf>
    <xf numFmtId="0" fontId="10" fillId="6" borderId="39" xfId="0" applyFont="1" applyFill="1" applyBorder="1" applyAlignment="1">
      <alignment horizontal="center" vertical="center" wrapText="1"/>
    </xf>
    <xf numFmtId="166" fontId="7" fillId="6" borderId="39" xfId="0" applyNumberFormat="1" applyFont="1" applyFill="1" applyBorder="1" applyAlignment="1">
      <alignment horizontal="center" vertical="center" wrapText="1"/>
    </xf>
    <xf numFmtId="14" fontId="7" fillId="6" borderId="39" xfId="0" applyNumberFormat="1" applyFont="1" applyFill="1" applyBorder="1" applyAlignment="1">
      <alignment vertical="center"/>
    </xf>
    <xf numFmtId="0" fontId="6" fillId="0" borderId="0" xfId="0" applyFont="1" applyAlignment="1">
      <alignment vertical="center"/>
    </xf>
    <xf numFmtId="0" fontId="9" fillId="0" borderId="4" xfId="0" applyFont="1" applyFill="1" applyBorder="1" applyAlignment="1">
      <alignment horizontal="center" vertical="top"/>
    </xf>
    <xf numFmtId="0" fontId="9" fillId="0" borderId="4" xfId="0" applyFont="1" applyFill="1" applyBorder="1" applyAlignment="1">
      <alignment vertical="top" wrapText="1"/>
    </xf>
    <xf numFmtId="0" fontId="9" fillId="0" borderId="4" xfId="0" applyFont="1" applyFill="1" applyBorder="1" applyAlignment="1">
      <alignment horizontal="left" vertical="top" wrapText="1"/>
    </xf>
    <xf numFmtId="14" fontId="9" fillId="0" borderId="4"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4" fontId="6" fillId="0" borderId="4" xfId="0" applyNumberFormat="1" applyFont="1" applyFill="1" applyBorder="1" applyAlignment="1">
      <alignment horizontal="center" vertical="top"/>
    </xf>
    <xf numFmtId="0" fontId="9" fillId="0" borderId="2" xfId="0" applyFont="1" applyFill="1" applyBorder="1" applyAlignment="1">
      <alignment horizontal="center" vertical="top"/>
    </xf>
    <xf numFmtId="0" fontId="9" fillId="0" borderId="2" xfId="0" applyFont="1" applyFill="1" applyBorder="1" applyAlignment="1">
      <alignment vertical="top" wrapText="1"/>
    </xf>
    <xf numFmtId="0" fontId="9" fillId="0" borderId="2" xfId="0" applyFont="1" applyFill="1" applyBorder="1" applyAlignment="1">
      <alignment horizontal="left" vertical="top" wrapText="1"/>
    </xf>
    <xf numFmtId="14" fontId="9" fillId="0" borderId="2" xfId="0" applyNumberFormat="1" applyFont="1" applyFill="1" applyBorder="1" applyAlignment="1">
      <alignment horizontal="center" vertical="top"/>
    </xf>
    <xf numFmtId="49" fontId="6" fillId="0" borderId="2" xfId="0" applyNumberFormat="1" applyFont="1" applyFill="1" applyBorder="1" applyAlignment="1">
      <alignment horizontal="center" vertical="top"/>
    </xf>
    <xf numFmtId="4" fontId="6" fillId="0" borderId="2"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 fontId="6" fillId="0" borderId="3" xfId="0" applyNumberFormat="1" applyFont="1" applyFill="1" applyBorder="1" applyAlignment="1">
      <alignment horizontal="center" vertical="top"/>
    </xf>
    <xf numFmtId="0" fontId="9" fillId="0" borderId="3" xfId="0" applyFont="1" applyFill="1" applyBorder="1" applyAlignment="1">
      <alignment horizontal="center" vertical="top"/>
    </xf>
    <xf numFmtId="49" fontId="9" fillId="0" borderId="4" xfId="0" applyNumberFormat="1" applyFont="1" applyFill="1" applyBorder="1" applyAlignment="1">
      <alignment horizontal="center" vertical="top"/>
    </xf>
    <xf numFmtId="4" fontId="9" fillId="0" borderId="1" xfId="0" applyNumberFormat="1" applyFont="1" applyFill="1" applyBorder="1" applyAlignment="1">
      <alignment horizontal="center" vertical="top"/>
    </xf>
    <xf numFmtId="0" fontId="9" fillId="0" borderId="4" xfId="0" applyFont="1" applyFill="1" applyBorder="1" applyAlignment="1">
      <alignment horizontal="center" vertical="top"/>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14" fontId="9" fillId="0" borderId="3" xfId="0" applyNumberFormat="1" applyFont="1" applyFill="1" applyBorder="1" applyAlignment="1">
      <alignment horizontal="center" vertical="top"/>
    </xf>
    <xf numFmtId="49" fontId="9" fillId="0" borderId="1" xfId="0" applyNumberFormat="1" applyFont="1" applyFill="1" applyBorder="1" applyAlignment="1">
      <alignment horizontal="center" vertical="top"/>
    </xf>
    <xf numFmtId="0" fontId="9" fillId="0" borderId="4" xfId="0" applyFont="1" applyFill="1" applyBorder="1" applyAlignment="1">
      <alignment horizontal="left" vertical="top" wrapText="1"/>
    </xf>
    <xf numFmtId="0" fontId="9" fillId="0" borderId="4" xfId="0" applyFont="1" applyFill="1" applyBorder="1" applyAlignment="1">
      <alignment horizontal="left" vertical="top" wrapText="1" shrinkToFit="1"/>
    </xf>
    <xf numFmtId="0" fontId="9" fillId="0" borderId="2" xfId="0" applyFont="1" applyFill="1" applyBorder="1" applyAlignment="1">
      <alignment horizontal="center" vertical="top" wrapText="1" shrinkToFit="1"/>
    </xf>
    <xf numFmtId="14" fontId="9" fillId="0" borderId="2" xfId="0" applyNumberFormat="1" applyFont="1" applyFill="1" applyBorder="1" applyAlignment="1">
      <alignment horizontal="center" vertical="top" wrapText="1" shrinkToFit="1"/>
    </xf>
    <xf numFmtId="49" fontId="6" fillId="0" borderId="1" xfId="0" applyNumberFormat="1" applyFont="1" applyFill="1" applyBorder="1" applyAlignment="1">
      <alignment horizontal="center" vertical="top"/>
    </xf>
    <xf numFmtId="0" fontId="9" fillId="0" borderId="2" xfId="0" applyFont="1" applyFill="1" applyBorder="1" applyAlignment="1">
      <alignment horizontal="left" vertical="top" wrapText="1"/>
    </xf>
    <xf numFmtId="0" fontId="9" fillId="0" borderId="2" xfId="0" applyFont="1" applyFill="1" applyBorder="1" applyAlignment="1">
      <alignment horizontal="left" vertical="top" wrapText="1" shrinkToFit="1"/>
    </xf>
    <xf numFmtId="0" fontId="9" fillId="0" borderId="3" xfId="0" applyFont="1" applyFill="1" applyBorder="1" applyAlignment="1">
      <alignment horizontal="left" vertical="top" wrapText="1" shrinkToFit="1"/>
    </xf>
    <xf numFmtId="0" fontId="9" fillId="0" borderId="3" xfId="0" applyFont="1" applyFill="1" applyBorder="1" applyAlignment="1">
      <alignment horizontal="center" vertical="top" wrapText="1" shrinkToFit="1"/>
    </xf>
    <xf numFmtId="14" fontId="9" fillId="0" borderId="3" xfId="0" applyNumberFormat="1" applyFont="1" applyFill="1" applyBorder="1" applyAlignment="1">
      <alignment horizontal="center" vertical="top" wrapText="1" shrinkToFit="1"/>
    </xf>
    <xf numFmtId="0" fontId="9" fillId="0" borderId="4" xfId="0" applyFont="1" applyFill="1" applyBorder="1" applyAlignment="1">
      <alignment horizontal="left" vertical="top" wrapText="1" shrinkToFit="1"/>
    </xf>
    <xf numFmtId="14" fontId="9" fillId="0" borderId="4" xfId="0" applyNumberFormat="1" applyFont="1" applyFill="1" applyBorder="1" applyAlignment="1">
      <alignment horizontal="center" vertical="top" wrapText="1" shrinkToFit="1"/>
    </xf>
    <xf numFmtId="0" fontId="9" fillId="0" borderId="2" xfId="0" applyFont="1" applyFill="1" applyBorder="1" applyAlignment="1">
      <alignment horizontal="center" vertical="top"/>
    </xf>
    <xf numFmtId="14" fontId="9" fillId="0" borderId="2" xfId="0" applyNumberFormat="1" applyFont="1" applyFill="1" applyBorder="1" applyAlignment="1">
      <alignment horizontal="center" vertical="top" wrapText="1" shrinkToFit="1"/>
    </xf>
    <xf numFmtId="0" fontId="9" fillId="0" borderId="2" xfId="0" applyFont="1" applyFill="1" applyBorder="1" applyAlignment="1">
      <alignment horizontal="left" vertical="top" wrapText="1" shrinkToFit="1"/>
    </xf>
    <xf numFmtId="0" fontId="9" fillId="0" borderId="2" xfId="0" applyFont="1" applyFill="1" applyBorder="1" applyAlignment="1">
      <alignment horizontal="center" vertical="top" wrapText="1"/>
    </xf>
    <xf numFmtId="49" fontId="9" fillId="0" borderId="1" xfId="0" applyNumberFormat="1" applyFont="1" applyFill="1" applyBorder="1" applyAlignment="1">
      <alignment horizontal="center"/>
    </xf>
    <xf numFmtId="4" fontId="9" fillId="0" borderId="1" xfId="0" applyNumberFormat="1" applyFont="1" applyFill="1" applyBorder="1" applyAlignment="1">
      <alignment horizontal="center"/>
    </xf>
    <xf numFmtId="0" fontId="9" fillId="0" borderId="3" xfId="0" applyFont="1" applyFill="1" applyBorder="1" applyAlignment="1">
      <alignment horizontal="center" vertical="top"/>
    </xf>
    <xf numFmtId="14" fontId="9" fillId="0" borderId="3" xfId="0" applyNumberFormat="1" applyFont="1" applyFill="1" applyBorder="1" applyAlignment="1">
      <alignment horizontal="center" vertical="top" wrapText="1" shrinkToFit="1"/>
    </xf>
    <xf numFmtId="14" fontId="9" fillId="0" borderId="4" xfId="0" applyNumberFormat="1" applyFont="1" applyFill="1" applyBorder="1" applyAlignment="1">
      <alignment horizontal="center" vertical="top" wrapText="1" shrinkToFit="1"/>
    </xf>
    <xf numFmtId="49" fontId="6" fillId="0" borderId="4" xfId="0" applyNumberFormat="1" applyFont="1" applyFill="1" applyBorder="1" applyAlignment="1">
      <alignment horizontal="center" vertical="top"/>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shrinkToFit="1"/>
    </xf>
    <xf numFmtId="0" fontId="9" fillId="0" borderId="1" xfId="0" applyFont="1" applyFill="1" applyBorder="1" applyAlignment="1">
      <alignment horizontal="left" vertical="top" wrapText="1" shrinkToFit="1"/>
    </xf>
    <xf numFmtId="14" fontId="9" fillId="0" borderId="1" xfId="0" applyNumberFormat="1" applyFont="1" applyFill="1" applyBorder="1" applyAlignment="1">
      <alignment horizontal="center" vertical="top" wrapText="1" shrinkToFit="1"/>
    </xf>
    <xf numFmtId="49" fontId="6" fillId="0" borderId="2" xfId="0" applyNumberFormat="1" applyFont="1" applyFill="1" applyBorder="1" applyAlignment="1">
      <alignment horizontal="center" vertical="top"/>
    </xf>
    <xf numFmtId="49" fontId="9" fillId="0" borderId="4" xfId="0" applyNumberFormat="1" applyFont="1" applyFill="1" applyBorder="1" applyAlignment="1">
      <alignment horizontal="center"/>
    </xf>
    <xf numFmtId="0" fontId="9" fillId="0" borderId="4" xfId="0" applyNumberFormat="1" applyFont="1" applyFill="1" applyBorder="1" applyAlignment="1">
      <alignment horizontal="left" vertical="top" wrapText="1"/>
    </xf>
    <xf numFmtId="14" fontId="9" fillId="0" borderId="4"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1" xfId="0" applyFont="1" applyFill="1" applyBorder="1" applyAlignment="1">
      <alignment vertical="top" wrapText="1" shrinkToFit="1"/>
    </xf>
    <xf numFmtId="14" fontId="9" fillId="0" borderId="8" xfId="0" applyNumberFormat="1" applyFont="1" applyFill="1" applyBorder="1" applyAlignment="1">
      <alignment horizontal="center" vertical="top" wrapText="1" shrinkToFit="1"/>
    </xf>
    <xf numFmtId="49" fontId="9" fillId="0" borderId="4" xfId="0" applyNumberFormat="1" applyFont="1" applyFill="1" applyBorder="1" applyAlignment="1">
      <alignment horizontal="left" vertical="top" wrapText="1"/>
    </xf>
    <xf numFmtId="0" fontId="9" fillId="0" borderId="4" xfId="0" applyFont="1" applyFill="1" applyBorder="1" applyAlignment="1">
      <alignment vertical="top" wrapText="1" shrinkToFit="1"/>
    </xf>
    <xf numFmtId="49" fontId="6" fillId="0" borderId="4"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shrinkToFit="1"/>
    </xf>
    <xf numFmtId="49" fontId="6" fillId="0" borderId="1" xfId="0" applyNumberFormat="1" applyFont="1" applyFill="1" applyBorder="1" applyAlignment="1">
      <alignment horizontal="center" vertical="top" wrapText="1"/>
    </xf>
    <xf numFmtId="0" fontId="9" fillId="0" borderId="2" xfId="0" applyNumberFormat="1" applyFont="1" applyFill="1" applyBorder="1" applyAlignment="1" applyProtection="1">
      <alignment vertical="top" wrapText="1" shrinkToFit="1"/>
      <protection locked="0"/>
    </xf>
    <xf numFmtId="0" fontId="9" fillId="0" borderId="2" xfId="0" applyNumberFormat="1" applyFont="1" applyFill="1" applyBorder="1" applyAlignment="1" applyProtection="1">
      <alignment horizontal="center" vertical="top" wrapText="1" shrinkToFit="1"/>
      <protection locked="0"/>
    </xf>
    <xf numFmtId="14" fontId="9" fillId="0" borderId="2" xfId="0" applyNumberFormat="1" applyFont="1" applyFill="1" applyBorder="1" applyAlignment="1" applyProtection="1">
      <alignment horizontal="center" vertical="top" wrapText="1" shrinkToFit="1"/>
      <protection locked="0"/>
    </xf>
    <xf numFmtId="0" fontId="9" fillId="0" borderId="1" xfId="0"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shrinkToFit="1"/>
      <protection locked="0"/>
    </xf>
    <xf numFmtId="0" fontId="9" fillId="0" borderId="1" xfId="0" applyNumberFormat="1" applyFont="1" applyFill="1" applyBorder="1" applyAlignment="1" applyProtection="1">
      <alignment horizontal="center" vertical="top" wrapText="1" shrinkToFit="1"/>
      <protection locked="0"/>
    </xf>
    <xf numFmtId="14" fontId="9" fillId="0" borderId="1" xfId="0" applyNumberFormat="1" applyFont="1" applyFill="1" applyBorder="1" applyAlignment="1" applyProtection="1">
      <alignment horizontal="center" vertical="top" wrapText="1" shrinkToFit="1"/>
      <protection locked="0"/>
    </xf>
    <xf numFmtId="0" fontId="9" fillId="0" borderId="3" xfId="0" applyFont="1" applyFill="1" applyBorder="1" applyAlignment="1">
      <alignment horizontal="center" vertical="top" wrapText="1"/>
    </xf>
    <xf numFmtId="0" fontId="9" fillId="0" borderId="8" xfId="0" applyFont="1" applyFill="1" applyBorder="1" applyAlignment="1">
      <alignment horizontal="center" vertical="top" wrapText="1"/>
    </xf>
    <xf numFmtId="49" fontId="9" fillId="0" borderId="2" xfId="0" applyNumberFormat="1" applyFont="1" applyFill="1" applyBorder="1" applyAlignment="1">
      <alignment horizontal="center" vertical="top"/>
    </xf>
    <xf numFmtId="14" fontId="9" fillId="0" borderId="2" xfId="0" applyNumberFormat="1" applyFont="1" applyFill="1" applyBorder="1" applyAlignment="1">
      <alignment horizontal="center" vertical="top" wrapText="1"/>
    </xf>
    <xf numFmtId="0" fontId="9" fillId="0" borderId="8" xfId="0" applyFont="1" applyFill="1" applyBorder="1" applyAlignment="1">
      <alignment horizontal="center" vertical="top" wrapText="1"/>
    </xf>
    <xf numFmtId="49" fontId="9" fillId="0" borderId="4" xfId="0" applyNumberFormat="1" applyFont="1" applyFill="1" applyBorder="1" applyAlignment="1">
      <alignment horizontal="center" vertical="top"/>
    </xf>
    <xf numFmtId="4" fontId="9" fillId="0" borderId="4" xfId="0" applyNumberFormat="1" applyFont="1" applyFill="1" applyBorder="1" applyAlignment="1">
      <alignment horizontal="center" vertical="top"/>
    </xf>
    <xf numFmtId="49" fontId="9" fillId="0" borderId="2" xfId="0" applyNumberFormat="1" applyFont="1" applyFill="1" applyBorder="1" applyAlignment="1">
      <alignment horizontal="center" vertical="top"/>
    </xf>
    <xf numFmtId="4" fontId="9" fillId="0" borderId="2" xfId="0" applyNumberFormat="1" applyFont="1" applyFill="1" applyBorder="1" applyAlignment="1">
      <alignment horizontal="center" vertical="top"/>
    </xf>
    <xf numFmtId="49" fontId="9" fillId="0" borderId="3" xfId="0" applyNumberFormat="1" applyFont="1" applyFill="1" applyBorder="1" applyAlignment="1">
      <alignment horizontal="center" vertical="top"/>
    </xf>
    <xf numFmtId="4" fontId="9" fillId="0" borderId="3" xfId="0" applyNumberFormat="1" applyFont="1" applyFill="1" applyBorder="1" applyAlignment="1">
      <alignment horizontal="center" vertical="top"/>
    </xf>
    <xf numFmtId="0" fontId="9" fillId="0" borderId="4" xfId="0" applyNumberFormat="1" applyFont="1" applyFill="1" applyBorder="1" applyAlignment="1" applyProtection="1">
      <alignment horizontal="left" vertical="top" wrapText="1" shrinkToFit="1"/>
      <protection locked="0"/>
    </xf>
    <xf numFmtId="0" fontId="9" fillId="0" borderId="4" xfId="0" applyNumberFormat="1" applyFont="1" applyFill="1" applyBorder="1" applyAlignment="1" applyProtection="1">
      <alignment horizontal="center" vertical="top" wrapText="1" shrinkToFit="1"/>
      <protection locked="0"/>
    </xf>
    <xf numFmtId="14" fontId="9" fillId="0" borderId="4" xfId="0" applyNumberFormat="1" applyFont="1" applyFill="1" applyBorder="1" applyAlignment="1" applyProtection="1">
      <alignment horizontal="center" vertical="top" wrapText="1" shrinkToFit="1"/>
      <protection locked="0"/>
    </xf>
    <xf numFmtId="0" fontId="9" fillId="0" borderId="3" xfId="0" applyNumberFormat="1" applyFont="1" applyFill="1" applyBorder="1" applyAlignment="1" applyProtection="1">
      <alignment horizontal="left" vertical="top" wrapText="1" shrinkToFit="1"/>
      <protection locked="0"/>
    </xf>
    <xf numFmtId="0" fontId="9" fillId="0" borderId="3" xfId="0" applyNumberFormat="1" applyFont="1" applyFill="1" applyBorder="1" applyAlignment="1" applyProtection="1">
      <alignment horizontal="center" vertical="top" wrapText="1" shrinkToFit="1"/>
      <protection locked="0"/>
    </xf>
    <xf numFmtId="14" fontId="9" fillId="0" borderId="3" xfId="0" applyNumberFormat="1" applyFont="1" applyFill="1" applyBorder="1" applyAlignment="1" applyProtection="1">
      <alignment horizontal="center" vertical="top" wrapText="1" shrinkToFit="1"/>
      <protection locked="0"/>
    </xf>
    <xf numFmtId="49" fontId="6" fillId="0" borderId="3" xfId="0" applyNumberFormat="1" applyFont="1" applyFill="1" applyBorder="1" applyAlignment="1">
      <alignment horizontal="center" vertical="top"/>
    </xf>
    <xf numFmtId="0" fontId="9" fillId="0" borderId="2" xfId="0" applyNumberFormat="1" applyFont="1" applyFill="1" applyBorder="1" applyAlignment="1" applyProtection="1">
      <alignment horizontal="left" vertical="top" wrapText="1" shrinkToFit="1"/>
      <protection locked="0"/>
    </xf>
    <xf numFmtId="0" fontId="9" fillId="0" borderId="8" xfId="0" applyNumberFormat="1" applyFont="1" applyFill="1" applyBorder="1" applyAlignment="1" applyProtection="1">
      <alignment horizontal="center" vertical="top" wrapText="1" shrinkToFit="1"/>
      <protection locked="0"/>
    </xf>
    <xf numFmtId="0" fontId="9" fillId="0" borderId="2" xfId="0" applyNumberFormat="1" applyFont="1" applyFill="1" applyBorder="1" applyAlignment="1" applyProtection="1">
      <alignment horizontal="left" vertical="top" wrapText="1" shrinkToFit="1"/>
      <protection locked="0"/>
    </xf>
    <xf numFmtId="49" fontId="9" fillId="0" borderId="3" xfId="0" applyNumberFormat="1" applyFont="1" applyFill="1" applyBorder="1" applyAlignment="1">
      <alignment horizontal="center" vertical="top"/>
    </xf>
    <xf numFmtId="0" fontId="9" fillId="0" borderId="3" xfId="0" applyNumberFormat="1" applyFont="1" applyFill="1" applyBorder="1" applyAlignment="1" applyProtection="1">
      <alignment horizontal="left" vertical="top" wrapText="1" shrinkToFit="1"/>
      <protection locked="0"/>
    </xf>
    <xf numFmtId="0" fontId="9" fillId="0" borderId="7" xfId="0" applyFont="1" applyFill="1" applyBorder="1" applyAlignment="1">
      <alignment horizontal="center" vertical="top" wrapText="1" shrinkToFit="1"/>
    </xf>
    <xf numFmtId="0" fontId="9" fillId="0" borderId="8" xfId="0" applyFont="1" applyFill="1" applyBorder="1" applyAlignment="1">
      <alignment horizontal="center" vertical="top" wrapText="1" shrinkToFit="1"/>
    </xf>
    <xf numFmtId="0" fontId="9" fillId="0" borderId="8" xfId="0" applyFont="1" applyFill="1" applyBorder="1"/>
    <xf numFmtId="0" fontId="9" fillId="0" borderId="2" xfId="0" applyFont="1" applyFill="1" applyBorder="1" applyAlignment="1">
      <alignment horizontal="center"/>
    </xf>
    <xf numFmtId="0" fontId="9" fillId="0" borderId="2" xfId="0" applyFont="1" applyFill="1" applyBorder="1" applyAlignment="1">
      <alignment vertical="top" wrapText="1" shrinkToFit="1"/>
    </xf>
    <xf numFmtId="0" fontId="9" fillId="0" borderId="3" xfId="0" applyFont="1" applyFill="1" applyBorder="1" applyAlignment="1">
      <alignment vertical="top" wrapText="1" shrinkToFit="1"/>
    </xf>
    <xf numFmtId="0" fontId="9" fillId="0" borderId="9" xfId="0" applyFont="1" applyFill="1" applyBorder="1" applyAlignment="1">
      <alignment horizontal="center" vertical="top" wrapText="1" shrinkToFit="1"/>
    </xf>
    <xf numFmtId="0" fontId="9" fillId="0" borderId="7" xfId="0" applyFont="1" applyFill="1" applyBorder="1" applyAlignment="1">
      <alignment horizontal="left" vertical="top" wrapText="1" shrinkToFit="1"/>
    </xf>
    <xf numFmtId="0" fontId="9" fillId="0" borderId="6" xfId="0" applyFont="1" applyFill="1" applyBorder="1" applyAlignment="1">
      <alignment horizontal="center" vertical="top" wrapText="1" shrinkToFit="1"/>
    </xf>
    <xf numFmtId="0" fontId="9" fillId="0" borderId="2" xfId="0" applyNumberFormat="1" applyFont="1" applyFill="1" applyBorder="1" applyAlignment="1">
      <alignment horizontal="left" vertical="top" wrapText="1" shrinkToFit="1"/>
    </xf>
    <xf numFmtId="0" fontId="9" fillId="0" borderId="10" xfId="0" applyFont="1" applyFill="1" applyBorder="1" applyAlignment="1">
      <alignment horizontal="center" vertical="top" wrapText="1" shrinkToFit="1"/>
    </xf>
    <xf numFmtId="0" fontId="9" fillId="0" borderId="3" xfId="0" applyNumberFormat="1" applyFont="1" applyFill="1" applyBorder="1" applyAlignment="1">
      <alignment horizontal="left" vertical="top" wrapText="1" shrinkToFit="1"/>
    </xf>
    <xf numFmtId="0" fontId="9" fillId="0" borderId="4" xfId="0" applyNumberFormat="1" applyFont="1" applyFill="1" applyBorder="1" applyAlignment="1">
      <alignment vertical="top" wrapText="1" shrinkToFit="1"/>
    </xf>
    <xf numFmtId="0" fontId="16" fillId="0" borderId="2" xfId="0" applyFont="1" applyFill="1" applyBorder="1" applyAlignment="1">
      <alignment horizontal="center" vertical="top"/>
    </xf>
    <xf numFmtId="14" fontId="16" fillId="0" borderId="2" xfId="0" applyNumberFormat="1" applyFont="1" applyFill="1" applyBorder="1" applyAlignment="1">
      <alignment horizontal="center" vertical="top"/>
    </xf>
    <xf numFmtId="4" fontId="9" fillId="0" borderId="4" xfId="0" applyNumberFormat="1" applyFont="1" applyFill="1" applyBorder="1" applyAlignment="1">
      <alignment horizontal="center" vertical="top"/>
    </xf>
    <xf numFmtId="0" fontId="16" fillId="0" borderId="3" xfId="0" applyFont="1" applyFill="1" applyBorder="1" applyAlignment="1">
      <alignment horizontal="center" vertical="top"/>
    </xf>
    <xf numFmtId="0" fontId="16" fillId="0" borderId="2" xfId="0" applyFont="1" applyFill="1" applyBorder="1" applyAlignment="1">
      <alignment vertical="top" wrapText="1"/>
    </xf>
    <xf numFmtId="0" fontId="16" fillId="0" borderId="3" xfId="0" applyFont="1" applyFill="1" applyBorder="1" applyAlignment="1">
      <alignment vertical="top" wrapText="1"/>
    </xf>
    <xf numFmtId="0" fontId="9" fillId="0" borderId="1" xfId="0" applyFont="1" applyFill="1" applyBorder="1" applyAlignment="1">
      <alignment vertical="top" wrapText="1"/>
    </xf>
    <xf numFmtId="0" fontId="9" fillId="0" borderId="3" xfId="0" applyFont="1" applyFill="1" applyBorder="1" applyAlignment="1">
      <alignment horizontal="left" vertical="top" wrapText="1" shrinkToFit="1"/>
    </xf>
    <xf numFmtId="4" fontId="6" fillId="0" borderId="2" xfId="0" applyNumberFormat="1" applyFont="1" applyFill="1" applyBorder="1" applyAlignment="1">
      <alignment horizontal="center" vertical="top"/>
    </xf>
    <xf numFmtId="14" fontId="9"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4" fontId="6" fillId="0" borderId="4"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 fontId="6" fillId="0" borderId="3" xfId="0" applyNumberFormat="1" applyFont="1" applyFill="1" applyBorder="1" applyAlignment="1">
      <alignment horizontal="center" vertical="top" wrapText="1"/>
    </xf>
    <xf numFmtId="0" fontId="9" fillId="0" borderId="2" xfId="0" applyFont="1" applyFill="1" applyBorder="1" applyAlignment="1">
      <alignment vertical="top" wrapText="1" shrinkToFit="1"/>
    </xf>
    <xf numFmtId="0" fontId="9" fillId="0" borderId="4" xfId="0" applyNumberFormat="1" applyFont="1" applyFill="1" applyBorder="1" applyAlignment="1" applyProtection="1">
      <alignment horizontal="left" vertical="top" wrapText="1" shrinkToFit="1"/>
      <protection locked="0"/>
    </xf>
    <xf numFmtId="14" fontId="9" fillId="0" borderId="4" xfId="0" applyNumberFormat="1" applyFont="1" applyFill="1" applyBorder="1" applyAlignment="1">
      <alignment horizontal="center" vertical="top" wrapText="1"/>
    </xf>
    <xf numFmtId="0" fontId="9" fillId="0" borderId="4" xfId="0" applyNumberFormat="1" applyFont="1" applyFill="1" applyBorder="1" applyAlignment="1" applyProtection="1">
      <alignment horizontal="center" vertical="top" wrapText="1" shrinkToFit="1"/>
      <protection locked="0"/>
    </xf>
    <xf numFmtId="0" fontId="9" fillId="0" borderId="2" xfId="0" applyNumberFormat="1" applyFont="1" applyFill="1" applyBorder="1" applyAlignment="1" applyProtection="1">
      <alignment horizontal="center" vertical="top" wrapText="1" shrinkToFit="1"/>
      <protection locked="0"/>
    </xf>
    <xf numFmtId="0" fontId="9" fillId="0" borderId="3" xfId="0" applyNumberFormat="1" applyFont="1" applyFill="1" applyBorder="1" applyAlignment="1" applyProtection="1">
      <alignment horizontal="center" vertical="top" wrapText="1" shrinkToFit="1"/>
      <protection locked="0"/>
    </xf>
    <xf numFmtId="14" fontId="9" fillId="0" borderId="3" xfId="0" applyNumberFormat="1" applyFont="1" applyFill="1" applyBorder="1" applyAlignment="1">
      <alignment horizontal="center" vertical="top" wrapText="1"/>
    </xf>
    <xf numFmtId="0" fontId="9" fillId="0" borderId="4" xfId="0" applyFont="1" applyFill="1" applyBorder="1" applyAlignment="1">
      <alignment vertical="top" wrapText="1" shrinkToFit="1"/>
    </xf>
    <xf numFmtId="0" fontId="9" fillId="0" borderId="3" xfId="0" applyFont="1" applyFill="1" applyBorder="1" applyAlignment="1">
      <alignment vertical="top" wrapText="1" shrinkToFit="1"/>
    </xf>
    <xf numFmtId="14"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4" fontId="6" fillId="0" borderId="4" xfId="0" applyNumberFormat="1" applyFont="1" applyFill="1" applyBorder="1" applyAlignment="1">
      <alignment horizontal="center" vertical="top" shrinkToFit="1"/>
    </xf>
    <xf numFmtId="0" fontId="9" fillId="0" borderId="8" xfId="0" applyFont="1" applyFill="1" applyBorder="1" applyAlignment="1">
      <alignment horizontal="left" vertical="top" wrapText="1" shrinkToFit="1"/>
    </xf>
    <xf numFmtId="4" fontId="6" fillId="0" borderId="4" xfId="0" applyNumberFormat="1" applyFont="1" applyFill="1" applyBorder="1" applyAlignment="1">
      <alignment horizontal="center" vertical="top" shrinkToFit="1"/>
    </xf>
    <xf numFmtId="0" fontId="9" fillId="0" borderId="3" xfId="0" applyNumberFormat="1" applyFont="1" applyFill="1" applyBorder="1" applyAlignment="1">
      <alignment horizontal="left" vertical="top" wrapText="1" shrinkToFit="1"/>
    </xf>
    <xf numFmtId="4" fontId="6" fillId="0" borderId="3" xfId="0" applyNumberFormat="1" applyFont="1" applyFill="1" applyBorder="1" applyAlignment="1">
      <alignment horizontal="center" vertical="top" shrinkToFit="1"/>
    </xf>
    <xf numFmtId="14" fontId="9"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center" vertical="top" shrinkToFit="1"/>
    </xf>
    <xf numFmtId="49" fontId="6" fillId="0" borderId="3" xfId="0" applyNumberFormat="1" applyFont="1" applyFill="1" applyBorder="1" applyAlignment="1">
      <alignment horizontal="center" vertical="top" wrapText="1"/>
    </xf>
    <xf numFmtId="0" fontId="9" fillId="0" borderId="1" xfId="0" applyNumberFormat="1" applyFont="1" applyFill="1" applyBorder="1" applyAlignment="1">
      <alignment horizontal="left" vertical="top" wrapText="1"/>
    </xf>
    <xf numFmtId="0" fontId="9" fillId="0" borderId="4" xfId="0" applyFont="1" applyFill="1" applyBorder="1" applyAlignment="1">
      <alignment vertical="top"/>
    </xf>
    <xf numFmtId="14" fontId="9" fillId="0" borderId="4" xfId="0" applyNumberFormat="1" applyFont="1" applyFill="1" applyBorder="1" applyAlignment="1">
      <alignment vertical="top"/>
    </xf>
    <xf numFmtId="49" fontId="9" fillId="0" borderId="4" xfId="0" applyNumberFormat="1" applyFont="1" applyFill="1" applyBorder="1" applyAlignment="1">
      <alignment vertical="top" wrapText="1"/>
    </xf>
    <xf numFmtId="0" fontId="9" fillId="0" borderId="2" xfId="0" applyFont="1" applyFill="1" applyBorder="1" applyAlignment="1">
      <alignment vertical="top"/>
    </xf>
    <xf numFmtId="14" fontId="9" fillId="0" borderId="2" xfId="0" applyNumberFormat="1" applyFont="1" applyFill="1" applyBorder="1" applyAlignment="1">
      <alignment vertical="top"/>
    </xf>
    <xf numFmtId="49" fontId="9" fillId="0" borderId="2" xfId="0" applyNumberFormat="1" applyFont="1" applyFill="1" applyBorder="1" applyAlignment="1">
      <alignment vertical="top" wrapText="1"/>
    </xf>
    <xf numFmtId="0" fontId="9" fillId="0" borderId="2" xfId="0" applyFont="1" applyFill="1" applyBorder="1" applyAlignment="1"/>
    <xf numFmtId="0" fontId="16" fillId="0" borderId="2" xfId="0" applyFont="1" applyFill="1" applyBorder="1" applyAlignment="1"/>
    <xf numFmtId="0" fontId="16" fillId="0" borderId="2" xfId="0" applyFont="1" applyFill="1" applyBorder="1" applyAlignment="1">
      <alignment vertical="top"/>
    </xf>
    <xf numFmtId="0" fontId="16" fillId="0" borderId="2" xfId="0" applyFont="1" applyFill="1" applyBorder="1" applyAlignment="1">
      <alignment vertical="top" wrapText="1"/>
    </xf>
    <xf numFmtId="0" fontId="9" fillId="0" borderId="4"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16" fillId="0" borderId="3" xfId="0" applyFont="1" applyFill="1" applyBorder="1" applyAlignment="1"/>
    <xf numFmtId="0" fontId="16" fillId="0" borderId="3" xfId="0" applyFont="1" applyFill="1" applyBorder="1" applyAlignment="1">
      <alignment vertical="top"/>
    </xf>
    <xf numFmtId="0" fontId="16" fillId="0" borderId="3" xfId="0" applyFont="1" applyFill="1" applyBorder="1" applyAlignment="1">
      <alignment vertical="top" wrapText="1"/>
    </xf>
    <xf numFmtId="14" fontId="9" fillId="0" borderId="3" xfId="0" applyNumberFormat="1" applyFont="1" applyFill="1" applyBorder="1" applyAlignment="1">
      <alignment horizontal="center" vertical="top"/>
    </xf>
    <xf numFmtId="49" fontId="9" fillId="0" borderId="2" xfId="0" applyNumberFormat="1" applyFont="1" applyFill="1" applyBorder="1" applyAlignment="1">
      <alignment horizontal="center" vertical="top" wrapText="1"/>
    </xf>
    <xf numFmtId="0" fontId="9" fillId="0" borderId="4" xfId="0" applyNumberFormat="1" applyFont="1" applyFill="1" applyBorder="1" applyAlignment="1">
      <alignment horizontal="left" vertical="top" wrapText="1"/>
    </xf>
    <xf numFmtId="14" fontId="9" fillId="0" borderId="2" xfId="0" applyNumberFormat="1" applyFont="1" applyFill="1" applyBorder="1" applyAlignment="1">
      <alignment horizontal="center" vertical="top"/>
    </xf>
    <xf numFmtId="4" fontId="9" fillId="0" borderId="3" xfId="0" applyNumberFormat="1" applyFont="1" applyFill="1" applyBorder="1" applyAlignment="1">
      <alignment horizontal="center" vertical="top"/>
    </xf>
    <xf numFmtId="0" fontId="9" fillId="0" borderId="3" xfId="0" applyFont="1" applyFill="1" applyBorder="1" applyAlignment="1">
      <alignment vertical="top"/>
    </xf>
    <xf numFmtId="14" fontId="9" fillId="0" borderId="3" xfId="0" applyNumberFormat="1" applyFont="1" applyFill="1" applyBorder="1" applyAlignment="1">
      <alignment vertical="top"/>
    </xf>
    <xf numFmtId="49" fontId="9" fillId="0" borderId="3" xfId="0" applyNumberFormat="1" applyFont="1" applyFill="1" applyBorder="1" applyAlignment="1">
      <alignment vertical="top" wrapText="1"/>
    </xf>
    <xf numFmtId="0" fontId="9" fillId="0" borderId="3"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xf>
    <xf numFmtId="0" fontId="9" fillId="0" borderId="1" xfId="0" applyFont="1" applyFill="1" applyBorder="1" applyAlignment="1">
      <alignment vertical="top"/>
    </xf>
    <xf numFmtId="49" fontId="9" fillId="0" borderId="3" xfId="0" applyNumberFormat="1" applyFont="1" applyFill="1" applyBorder="1" applyAlignment="1">
      <alignment horizontal="center" vertical="top" wrapText="1"/>
    </xf>
    <xf numFmtId="14" fontId="9" fillId="0" borderId="4" xfId="0" applyNumberFormat="1" applyFont="1" applyFill="1" applyBorder="1" applyAlignment="1">
      <alignment horizontal="center" vertical="top"/>
    </xf>
    <xf numFmtId="49" fontId="6" fillId="0" borderId="2" xfId="0" applyNumberFormat="1" applyFont="1" applyFill="1" applyBorder="1" applyAlignment="1">
      <alignment horizontal="center" vertical="top" wrapText="1"/>
    </xf>
    <xf numFmtId="0" fontId="9" fillId="0" borderId="4" xfId="0" applyFont="1" applyFill="1" applyBorder="1" applyAlignment="1">
      <alignment vertical="top" wrapText="1"/>
    </xf>
    <xf numFmtId="0" fontId="9" fillId="0" borderId="3" xfId="0" applyFont="1" applyFill="1" applyBorder="1" applyAlignment="1">
      <alignment vertical="top" wrapText="1"/>
    </xf>
    <xf numFmtId="0" fontId="9" fillId="0" borderId="2" xfId="0" applyFont="1" applyFill="1" applyBorder="1"/>
    <xf numFmtId="0" fontId="9" fillId="0" borderId="3" xfId="0" applyFont="1" applyFill="1" applyBorder="1"/>
    <xf numFmtId="0" fontId="9" fillId="0" borderId="1" xfId="0" applyNumberFormat="1" applyFont="1" applyFill="1" applyBorder="1" applyAlignment="1">
      <alignment horizontal="left" vertical="top" wrapText="1" shrinkToFit="1"/>
    </xf>
    <xf numFmtId="2" fontId="9" fillId="0" borderId="4" xfId="0" applyNumberFormat="1" applyFont="1" applyFill="1" applyBorder="1" applyAlignment="1">
      <alignment horizontal="left" vertical="top" wrapText="1"/>
    </xf>
    <xf numFmtId="2" fontId="9" fillId="0" borderId="4" xfId="0" applyNumberFormat="1" applyFont="1" applyFill="1" applyBorder="1" applyAlignment="1">
      <alignment horizontal="left" vertical="top" wrapText="1"/>
    </xf>
    <xf numFmtId="2" fontId="9" fillId="0" borderId="3" xfId="0" applyNumberFormat="1" applyFont="1" applyFill="1" applyBorder="1" applyAlignment="1">
      <alignment horizontal="left" vertical="top" wrapText="1"/>
    </xf>
    <xf numFmtId="0" fontId="9" fillId="0" borderId="2" xfId="0" applyNumberFormat="1" applyFont="1" applyFill="1" applyBorder="1" applyAlignment="1">
      <alignment horizontal="center" vertical="top" wrapText="1" shrinkToFit="1"/>
    </xf>
    <xf numFmtId="2" fontId="9" fillId="0" borderId="2" xfId="0" applyNumberFormat="1" applyFont="1" applyFill="1" applyBorder="1" applyAlignment="1">
      <alignment horizontal="left" vertical="top" wrapText="1"/>
    </xf>
    <xf numFmtId="49" fontId="9" fillId="0" borderId="4"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14" fontId="9" fillId="0" borderId="3" xfId="0" applyNumberFormat="1" applyFont="1" applyFill="1" applyBorder="1" applyAlignment="1">
      <alignment vertical="top" wrapText="1"/>
    </xf>
    <xf numFmtId="14" fontId="9" fillId="0" borderId="7" xfId="0" applyNumberFormat="1" applyFont="1" applyFill="1" applyBorder="1" applyAlignment="1">
      <alignment horizontal="center" vertical="top" wrapText="1" shrinkToFit="1"/>
    </xf>
    <xf numFmtId="0" fontId="9" fillId="0" borderId="2" xfId="0" applyFont="1" applyFill="1" applyBorder="1" applyAlignment="1"/>
    <xf numFmtId="4" fontId="9" fillId="0" borderId="1"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14" fontId="9" fillId="0" borderId="1" xfId="0" applyNumberFormat="1" applyFont="1" applyFill="1" applyBorder="1" applyAlignment="1">
      <alignment vertical="top" wrapText="1" shrinkToFit="1"/>
    </xf>
    <xf numFmtId="0" fontId="9" fillId="0" borderId="23" xfId="0" applyFont="1" applyFill="1" applyBorder="1" applyAlignment="1">
      <alignment horizontal="center" vertical="top"/>
    </xf>
    <xf numFmtId="0" fontId="9" fillId="0" borderId="28" xfId="0" applyFont="1" applyFill="1" applyBorder="1" applyAlignment="1">
      <alignment horizontal="center" vertical="top"/>
    </xf>
    <xf numFmtId="0" fontId="9" fillId="0" borderId="25" xfId="0" applyFont="1" applyFill="1" applyBorder="1" applyAlignment="1">
      <alignment horizontal="center" vertical="top"/>
    </xf>
    <xf numFmtId="0" fontId="9" fillId="0" borderId="29" xfId="0" applyFont="1" applyFill="1" applyBorder="1" applyAlignment="1">
      <alignment horizontal="center" vertical="top"/>
    </xf>
    <xf numFmtId="0" fontId="9" fillId="0" borderId="30" xfId="0" applyFont="1" applyFill="1" applyBorder="1" applyAlignment="1">
      <alignment horizontal="center" vertical="top"/>
    </xf>
    <xf numFmtId="0" fontId="9" fillId="0" borderId="28" xfId="0" applyFont="1" applyFill="1" applyBorder="1" applyAlignment="1">
      <alignment horizontal="center" vertical="top"/>
    </xf>
    <xf numFmtId="0" fontId="9" fillId="0" borderId="26" xfId="0" applyFont="1" applyFill="1" applyBorder="1" applyAlignment="1">
      <alignment horizontal="center" vertical="top"/>
    </xf>
    <xf numFmtId="0" fontId="9" fillId="0" borderId="23" xfId="0" applyFont="1" applyFill="1" applyBorder="1" applyAlignment="1">
      <alignment horizontal="center" vertical="top"/>
    </xf>
    <xf numFmtId="0" fontId="9" fillId="0" borderId="25" xfId="0" applyFont="1" applyFill="1" applyBorder="1" applyAlignment="1">
      <alignment horizontal="center" vertical="top"/>
    </xf>
    <xf numFmtId="0" fontId="9" fillId="0" borderId="28" xfId="0" applyFont="1" applyFill="1" applyBorder="1" applyAlignment="1">
      <alignment horizontal="center"/>
    </xf>
    <xf numFmtId="0" fontId="9" fillId="0" borderId="26" xfId="0" applyFont="1" applyFill="1" applyBorder="1" applyAlignment="1">
      <alignment horizontal="center" vertical="top"/>
    </xf>
    <xf numFmtId="0" fontId="9" fillId="0" borderId="24" xfId="0" applyFont="1" applyFill="1" applyBorder="1" applyAlignment="1">
      <alignment horizontal="center" vertical="top"/>
    </xf>
    <xf numFmtId="49" fontId="9" fillId="0" borderId="24" xfId="0" applyNumberFormat="1" applyFont="1" applyFill="1" applyBorder="1" applyAlignment="1">
      <alignment horizontal="center" vertical="top"/>
    </xf>
    <xf numFmtId="0" fontId="9" fillId="0" borderId="29" xfId="0" applyFont="1" applyFill="1" applyBorder="1" applyAlignment="1">
      <alignment horizontal="center" vertical="top"/>
    </xf>
    <xf numFmtId="0" fontId="9" fillId="0" borderId="27" xfId="0" applyFont="1" applyFill="1" applyBorder="1" applyAlignment="1">
      <alignment horizontal="center" vertical="top"/>
    </xf>
    <xf numFmtId="0" fontId="9" fillId="0" borderId="23" xfId="0" applyFont="1" applyFill="1" applyBorder="1" applyAlignment="1">
      <alignment horizontal="center" vertical="top" wrapText="1"/>
    </xf>
    <xf numFmtId="0" fontId="9" fillId="0" borderId="28" xfId="0" applyNumberFormat="1" applyFont="1" applyFill="1" applyBorder="1" applyAlignment="1">
      <alignment horizontal="center" vertical="top" shrinkToFit="1"/>
    </xf>
    <xf numFmtId="0" fontId="9" fillId="0" borderId="24" xfId="0" applyNumberFormat="1" applyFont="1" applyFill="1" applyBorder="1" applyAlignment="1">
      <alignment horizontal="center" vertical="top" shrinkToFi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7" xfId="0" applyFont="1" applyFill="1" applyBorder="1" applyAlignment="1">
      <alignment horizontal="center" vertical="top"/>
    </xf>
    <xf numFmtId="0" fontId="9" fillId="0" borderId="30" xfId="0" applyFont="1" applyFill="1" applyBorder="1" applyAlignment="1">
      <alignment horizontal="center" vertical="top"/>
    </xf>
    <xf numFmtId="0" fontId="9" fillId="0" borderId="28" xfId="0" applyNumberFormat="1" applyFont="1" applyFill="1" applyBorder="1" applyAlignment="1">
      <alignment horizontal="center" vertical="top" shrinkToFit="1"/>
    </xf>
    <xf numFmtId="0" fontId="9" fillId="0" borderId="29" xfId="0" applyNumberFormat="1" applyFont="1" applyFill="1" applyBorder="1" applyAlignment="1">
      <alignment horizontal="center" vertical="top" shrinkToFit="1"/>
    </xf>
    <xf numFmtId="0" fontId="9" fillId="0" borderId="26" xfId="0" applyFont="1" applyFill="1" applyBorder="1" applyAlignment="1">
      <alignment horizontal="center" vertical="top" wrapText="1"/>
    </xf>
    <xf numFmtId="0" fontId="9" fillId="0" borderId="30" xfId="0" applyNumberFormat="1" applyFont="1" applyFill="1" applyBorder="1" applyAlignment="1">
      <alignment horizontal="center" vertical="top" shrinkToFit="1"/>
    </xf>
    <xf numFmtId="49" fontId="9" fillId="0" borderId="28" xfId="0" applyNumberFormat="1" applyFont="1" applyFill="1" applyBorder="1" applyAlignment="1">
      <alignment horizontal="center" vertical="top" wrapText="1" shrinkToFit="1"/>
    </xf>
    <xf numFmtId="0" fontId="9" fillId="0" borderId="23" xfId="0" applyFont="1" applyFill="1" applyBorder="1" applyAlignment="1">
      <alignment vertical="top"/>
    </xf>
    <xf numFmtId="0" fontId="9" fillId="0" borderId="27" xfId="0" applyFont="1" applyFill="1" applyBorder="1" applyAlignment="1">
      <alignment horizontal="center" vertical="top" wrapText="1"/>
    </xf>
    <xf numFmtId="0" fontId="9" fillId="0" borderId="29" xfId="0" applyFont="1" applyFill="1" applyBorder="1" applyAlignment="1">
      <alignment horizontal="center"/>
    </xf>
    <xf numFmtId="0" fontId="16" fillId="0" borderId="25" xfId="0" applyFont="1" applyFill="1" applyBorder="1" applyAlignment="1">
      <alignment horizontal="center" vertical="top"/>
    </xf>
    <xf numFmtId="49" fontId="9" fillId="0" borderId="4" xfId="1" applyNumberFormat="1" applyFont="1" applyFill="1" applyBorder="1" applyAlignment="1">
      <alignment horizontal="center" vertical="top" wrapText="1"/>
    </xf>
    <xf numFmtId="0" fontId="9" fillId="0" borderId="2" xfId="1" applyFont="1" applyFill="1" applyBorder="1" applyAlignment="1">
      <alignment horizontal="left" vertical="top" wrapText="1"/>
    </xf>
    <xf numFmtId="0" fontId="9" fillId="0" borderId="2" xfId="1" applyFont="1" applyFill="1" applyBorder="1" applyAlignment="1">
      <alignment horizontal="center" vertical="top" wrapText="1"/>
    </xf>
    <xf numFmtId="0" fontId="9" fillId="0" borderId="4" xfId="1" applyFont="1" applyFill="1" applyBorder="1" applyAlignment="1">
      <alignment horizontal="center" vertical="top" wrapText="1"/>
    </xf>
    <xf numFmtId="49" fontId="9" fillId="0" borderId="4" xfId="1" applyNumberFormat="1" applyFont="1" applyFill="1" applyBorder="1" applyAlignment="1">
      <alignment horizontal="center" vertical="top" wrapText="1" shrinkToFit="1"/>
    </xf>
    <xf numFmtId="0" fontId="9" fillId="0" borderId="4" xfId="1" applyFont="1" applyFill="1" applyBorder="1" applyAlignment="1">
      <alignment horizontal="center" vertical="top" wrapText="1" shrinkToFit="1"/>
    </xf>
    <xf numFmtId="49" fontId="9" fillId="0" borderId="1" xfId="1" applyNumberFormat="1" applyFont="1" applyFill="1" applyBorder="1" applyAlignment="1">
      <alignment horizontal="center" vertical="top" wrapText="1"/>
    </xf>
    <xf numFmtId="4" fontId="9" fillId="0" borderId="1" xfId="1" applyNumberFormat="1" applyFont="1" applyFill="1" applyBorder="1" applyAlignment="1">
      <alignment horizontal="right" vertical="top" shrinkToFit="1"/>
    </xf>
    <xf numFmtId="1" fontId="9" fillId="0" borderId="24" xfId="1" applyNumberFormat="1" applyFont="1" applyFill="1" applyBorder="1" applyAlignment="1">
      <alignment horizontal="center" vertical="center" shrinkToFit="1"/>
    </xf>
    <xf numFmtId="0" fontId="16" fillId="0" borderId="3" xfId="0" applyFont="1" applyFill="1" applyBorder="1" applyAlignment="1"/>
    <xf numFmtId="0" fontId="9" fillId="0" borderId="3" xfId="1" applyFont="1" applyFill="1" applyBorder="1" applyAlignment="1">
      <alignment horizontal="left" vertical="top" wrapText="1"/>
    </xf>
    <xf numFmtId="49" fontId="9" fillId="0" borderId="2" xfId="1" applyNumberFormat="1" applyFont="1" applyFill="1" applyBorder="1" applyAlignment="1">
      <alignment horizontal="center" vertical="top" wrapText="1" shrinkToFit="1"/>
    </xf>
    <xf numFmtId="0" fontId="9" fillId="0" borderId="2" xfId="1" applyFont="1" applyFill="1" applyBorder="1" applyAlignment="1">
      <alignment horizontal="center" vertical="top" wrapText="1" shrinkToFit="1"/>
    </xf>
    <xf numFmtId="0" fontId="9" fillId="0" borderId="4" xfId="1" applyFont="1" applyFill="1" applyBorder="1" applyAlignment="1">
      <alignment horizontal="left" vertical="top" wrapText="1"/>
    </xf>
    <xf numFmtId="49" fontId="9" fillId="0" borderId="3" xfId="1" applyNumberFormat="1" applyFont="1" applyFill="1" applyBorder="1" applyAlignment="1">
      <alignment horizontal="center" vertical="top" wrapText="1"/>
    </xf>
    <xf numFmtId="0" fontId="9" fillId="0" borderId="4" xfId="1" applyFont="1" applyFill="1" applyBorder="1" applyAlignment="1">
      <alignment horizontal="left" vertical="center" wrapText="1"/>
    </xf>
    <xf numFmtId="49" fontId="9" fillId="0" borderId="4" xfId="1" applyNumberFormat="1" applyFont="1" applyFill="1" applyBorder="1" applyAlignment="1">
      <alignment horizontal="center" vertical="top" wrapText="1"/>
    </xf>
    <xf numFmtId="1" fontId="9" fillId="0" borderId="28" xfId="1" applyNumberFormat="1" applyFont="1" applyFill="1" applyBorder="1" applyAlignment="1">
      <alignment horizontal="center" vertical="center" shrinkToFit="1"/>
    </xf>
    <xf numFmtId="0" fontId="9" fillId="0" borderId="3" xfId="1" applyFont="1" applyFill="1" applyBorder="1" applyAlignment="1">
      <alignment horizontal="left" vertical="center" wrapText="1"/>
    </xf>
    <xf numFmtId="0" fontId="9" fillId="0" borderId="3" xfId="1" applyFont="1" applyFill="1" applyBorder="1" applyAlignment="1">
      <alignment horizontal="center" vertical="top" wrapText="1"/>
    </xf>
    <xf numFmtId="49" fontId="9" fillId="0" borderId="3" xfId="1" applyNumberFormat="1" applyFont="1" applyFill="1" applyBorder="1" applyAlignment="1">
      <alignment horizontal="center" vertical="top" wrapText="1" shrinkToFit="1"/>
    </xf>
    <xf numFmtId="0" fontId="9" fillId="0" borderId="3" xfId="1" applyFont="1" applyFill="1" applyBorder="1" applyAlignment="1">
      <alignment horizontal="center" vertical="top" wrapText="1" shrinkToFit="1"/>
    </xf>
    <xf numFmtId="0" fontId="9" fillId="0" borderId="1" xfId="1" applyFont="1" applyFill="1" applyBorder="1" applyAlignment="1">
      <alignment horizontal="left" vertical="top" wrapText="1"/>
    </xf>
    <xf numFmtId="14" fontId="9" fillId="0" borderId="4" xfId="1" applyNumberFormat="1" applyFont="1" applyFill="1" applyBorder="1" applyAlignment="1">
      <alignment horizontal="center" vertical="top" wrapText="1"/>
    </xf>
    <xf numFmtId="14" fontId="9" fillId="0" borderId="3" xfId="1" applyNumberFormat="1" applyFont="1" applyFill="1" applyBorder="1" applyAlignment="1">
      <alignment horizontal="center" vertical="top" wrapText="1"/>
    </xf>
    <xf numFmtId="0" fontId="9" fillId="0" borderId="1" xfId="1" applyFont="1" applyFill="1" applyBorder="1"/>
    <xf numFmtId="0" fontId="9" fillId="0" borderId="3" xfId="1" applyFont="1" applyFill="1" applyBorder="1" applyAlignment="1">
      <alignment horizontal="left" vertical="top" wrapText="1"/>
    </xf>
    <xf numFmtId="14" fontId="9" fillId="0" borderId="2" xfId="1" applyNumberFormat="1" applyFont="1" applyFill="1" applyBorder="1" applyAlignment="1">
      <alignment horizontal="center" vertical="top" wrapText="1"/>
    </xf>
    <xf numFmtId="1" fontId="9" fillId="0" borderId="30" xfId="1" applyNumberFormat="1" applyFont="1" applyFill="1" applyBorder="1" applyAlignment="1">
      <alignment horizontal="center" vertical="center" shrinkToFit="1"/>
    </xf>
    <xf numFmtId="0" fontId="9" fillId="0" borderId="4" xfId="1" applyFont="1" applyFill="1" applyBorder="1" applyAlignment="1">
      <alignment horizontal="left" vertical="top" wrapText="1" shrinkToFit="1"/>
    </xf>
    <xf numFmtId="0" fontId="9" fillId="0" borderId="4" xfId="1" applyFont="1" applyFill="1" applyBorder="1" applyAlignment="1">
      <alignment vertical="top" wrapText="1"/>
    </xf>
    <xf numFmtId="49" fontId="9" fillId="0" borderId="1" xfId="1" applyNumberFormat="1" applyFont="1" applyFill="1" applyBorder="1" applyAlignment="1">
      <alignment vertical="top" wrapText="1" shrinkToFit="1"/>
    </xf>
    <xf numFmtId="0" fontId="9" fillId="0" borderId="1" xfId="1" applyFont="1" applyFill="1" applyBorder="1" applyAlignment="1">
      <alignment vertical="top" wrapText="1" shrinkToFit="1"/>
    </xf>
    <xf numFmtId="0" fontId="16" fillId="0" borderId="3" xfId="0" applyFont="1" applyFill="1" applyBorder="1" applyAlignment="1">
      <alignment horizontal="left"/>
    </xf>
    <xf numFmtId="49" fontId="9" fillId="0" borderId="4" xfId="1" applyNumberFormat="1" applyFont="1" applyFill="1" applyBorder="1" applyAlignment="1">
      <alignment vertical="top" wrapText="1" shrinkToFit="1"/>
    </xf>
    <xf numFmtId="0" fontId="9" fillId="0" borderId="4" xfId="1" applyFont="1" applyFill="1" applyBorder="1" applyAlignment="1">
      <alignment vertical="top" wrapText="1" shrinkToFit="1"/>
    </xf>
    <xf numFmtId="1" fontId="9" fillId="0" borderId="28" xfId="1" applyNumberFormat="1" applyFont="1" applyFill="1" applyBorder="1" applyAlignment="1">
      <alignment horizontal="center" vertical="center" shrinkToFit="1"/>
    </xf>
    <xf numFmtId="49" fontId="9" fillId="0" borderId="2" xfId="1" applyNumberFormat="1" applyFont="1" applyFill="1" applyBorder="1" applyAlignment="1">
      <alignment horizontal="center" vertical="top" wrapText="1"/>
    </xf>
    <xf numFmtId="1" fontId="9" fillId="0" borderId="29" xfId="1" applyNumberFormat="1" applyFont="1" applyFill="1" applyBorder="1" applyAlignment="1">
      <alignment horizontal="center" vertical="center" shrinkToFit="1"/>
    </xf>
    <xf numFmtId="1" fontId="9" fillId="0" borderId="30" xfId="1" applyNumberFormat="1" applyFont="1" applyFill="1" applyBorder="1" applyAlignment="1">
      <alignment horizontal="center" vertical="center" shrinkToFit="1"/>
    </xf>
    <xf numFmtId="49" fontId="9" fillId="0" borderId="9" xfId="1" applyNumberFormat="1" applyFont="1" applyFill="1" applyBorder="1" applyAlignment="1">
      <alignment horizontal="center" vertical="top" wrapText="1"/>
    </xf>
    <xf numFmtId="0" fontId="6" fillId="0" borderId="11" xfId="2" applyNumberFormat="1" applyFont="1" applyFill="1" applyBorder="1" applyAlignment="1" applyProtection="1">
      <alignment horizontal="center" vertical="top" wrapText="1"/>
    </xf>
    <xf numFmtId="0" fontId="6" fillId="0" borderId="13" xfId="2" applyNumberFormat="1" applyFont="1" applyFill="1" applyBorder="1" applyAlignment="1" applyProtection="1">
      <alignment horizontal="center" vertical="top" wrapText="1"/>
    </xf>
    <xf numFmtId="0" fontId="9" fillId="0" borderId="13" xfId="0" applyFont="1" applyFill="1" applyBorder="1" applyAlignment="1">
      <alignment horizontal="center" vertical="top" wrapText="1"/>
    </xf>
    <xf numFmtId="0" fontId="9" fillId="0" borderId="12" xfId="0" applyFont="1" applyFill="1" applyBorder="1" applyAlignment="1">
      <alignment horizontal="center" vertical="top" wrapText="1"/>
    </xf>
    <xf numFmtId="49" fontId="17" fillId="0" borderId="1" xfId="1" applyNumberFormat="1" applyFont="1" applyFill="1" applyBorder="1" applyAlignment="1">
      <alignment horizontal="center" vertical="top" wrapText="1"/>
    </xf>
    <xf numFmtId="49" fontId="6" fillId="0" borderId="1" xfId="1" applyNumberFormat="1" applyFont="1" applyFill="1" applyBorder="1" applyAlignment="1">
      <alignment horizontal="center" vertical="top" wrapText="1"/>
    </xf>
    <xf numFmtId="4" fontId="6" fillId="0" borderId="1" xfId="1" applyNumberFormat="1" applyFont="1" applyFill="1" applyBorder="1" applyAlignment="1">
      <alignment horizontal="right" vertical="top" shrinkToFit="1"/>
    </xf>
    <xf numFmtId="0" fontId="9" fillId="0" borderId="6" xfId="1" applyFont="1" applyFill="1" applyBorder="1" applyAlignment="1">
      <alignment horizontal="left" vertical="top" wrapText="1"/>
    </xf>
    <xf numFmtId="0" fontId="9" fillId="0" borderId="7" xfId="1" applyFont="1" applyFill="1" applyBorder="1" applyAlignment="1">
      <alignment vertical="top" wrapText="1"/>
    </xf>
    <xf numFmtId="49" fontId="18" fillId="0" borderId="12" xfId="1" applyNumberFormat="1" applyFont="1" applyFill="1" applyBorder="1" applyAlignment="1">
      <alignment horizontal="center" vertical="top" wrapText="1"/>
    </xf>
    <xf numFmtId="49" fontId="18" fillId="0" borderId="1" xfId="1" applyNumberFormat="1" applyFont="1" applyFill="1" applyBorder="1" applyAlignment="1">
      <alignment horizontal="center" vertical="top" wrapText="1"/>
    </xf>
    <xf numFmtId="49" fontId="18" fillId="0" borderId="3" xfId="1" applyNumberFormat="1" applyFont="1" applyFill="1" applyBorder="1" applyAlignment="1">
      <alignment horizontal="center" vertical="top" wrapText="1"/>
    </xf>
    <xf numFmtId="4" fontId="9" fillId="0" borderId="3" xfId="1" applyNumberFormat="1" applyFont="1" applyFill="1" applyBorder="1" applyAlignment="1">
      <alignment horizontal="right" vertical="top" shrinkToFit="1"/>
    </xf>
    <xf numFmtId="0" fontId="9" fillId="0" borderId="16" xfId="3" applyNumberFormat="1" applyFont="1" applyFill="1" applyBorder="1" applyAlignment="1" applyProtection="1">
      <alignment horizontal="left" vertical="top" wrapText="1"/>
    </xf>
    <xf numFmtId="0" fontId="9" fillId="0" borderId="8" xfId="1" applyFont="1" applyFill="1" applyBorder="1" applyAlignment="1">
      <alignment vertical="top" wrapText="1"/>
    </xf>
    <xf numFmtId="0" fontId="9" fillId="0" borderId="11" xfId="1" applyFont="1" applyFill="1" applyBorder="1" applyAlignment="1">
      <alignment horizontal="left" vertical="top" wrapText="1"/>
    </xf>
    <xf numFmtId="0" fontId="9" fillId="0" borderId="17" xfId="1" applyFont="1" applyFill="1" applyBorder="1" applyAlignment="1">
      <alignment horizontal="left" vertical="top" wrapText="1"/>
    </xf>
    <xf numFmtId="4" fontId="9" fillId="0" borderId="18" xfId="1" applyNumberFormat="1" applyFont="1" applyFill="1" applyBorder="1" applyAlignment="1">
      <alignment horizontal="right" vertical="top" shrinkToFit="1"/>
    </xf>
    <xf numFmtId="0" fontId="9" fillId="0" borderId="19" xfId="3" applyNumberFormat="1" applyFont="1" applyFill="1" applyBorder="1" applyAlignment="1" applyProtection="1">
      <alignment horizontal="left" vertical="top" wrapText="1"/>
    </xf>
    <xf numFmtId="0" fontId="9" fillId="0" borderId="10"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8" xfId="1" applyFont="1" applyFill="1" applyBorder="1" applyAlignment="1">
      <alignment vertical="top" wrapText="1"/>
    </xf>
    <xf numFmtId="0" fontId="9" fillId="0" borderId="4" xfId="1" applyFont="1" applyFill="1" applyBorder="1" applyAlignment="1">
      <alignment horizontal="left" vertical="top" wrapText="1"/>
    </xf>
    <xf numFmtId="0" fontId="9" fillId="0" borderId="4" xfId="1" applyFont="1" applyFill="1" applyBorder="1" applyAlignment="1">
      <alignment horizontal="center" vertical="top" wrapText="1"/>
    </xf>
    <xf numFmtId="14" fontId="9" fillId="0" borderId="4" xfId="1" applyNumberFormat="1" applyFont="1" applyFill="1" applyBorder="1" applyAlignment="1">
      <alignment vertical="top" wrapText="1"/>
    </xf>
    <xf numFmtId="49" fontId="18" fillId="0" borderId="4" xfId="1" applyNumberFormat="1" applyFont="1" applyFill="1" applyBorder="1" applyAlignment="1">
      <alignment horizontal="center" vertical="top" wrapText="1"/>
    </xf>
    <xf numFmtId="49" fontId="9" fillId="0" borderId="1" xfId="1" applyNumberFormat="1" applyFont="1" applyFill="1" applyBorder="1" applyAlignment="1">
      <alignment vertical="top" wrapText="1"/>
    </xf>
    <xf numFmtId="4" fontId="9" fillId="0" borderId="1" xfId="1" applyNumberFormat="1" applyFont="1" applyFill="1" applyBorder="1" applyAlignment="1">
      <alignment vertical="top" shrinkToFit="1"/>
    </xf>
    <xf numFmtId="0" fontId="9" fillId="0" borderId="1" xfId="1" applyFont="1" applyFill="1" applyBorder="1" applyAlignment="1">
      <alignment horizontal="left" vertical="top" wrapText="1" shrinkToFit="1"/>
    </xf>
    <xf numFmtId="49" fontId="9" fillId="0" borderId="3" xfId="1" applyNumberFormat="1" applyFont="1" applyFill="1" applyBorder="1" applyAlignment="1">
      <alignment horizontal="center" vertical="top" wrapText="1"/>
    </xf>
    <xf numFmtId="0" fontId="9" fillId="0" borderId="1" xfId="1" applyFont="1" applyFill="1" applyBorder="1" applyAlignment="1">
      <alignment vertical="top" wrapText="1"/>
    </xf>
    <xf numFmtId="14" fontId="9" fillId="0" borderId="1" xfId="1" applyNumberFormat="1" applyFont="1" applyFill="1" applyBorder="1" applyAlignment="1">
      <alignment horizontal="left" vertical="top" wrapText="1" shrinkToFit="1"/>
    </xf>
    <xf numFmtId="14" fontId="9" fillId="0" borderId="4" xfId="1" applyNumberFormat="1" applyFont="1" applyFill="1" applyBorder="1" applyAlignment="1">
      <alignment horizontal="center" vertical="top" wrapText="1" shrinkToFit="1"/>
    </xf>
    <xf numFmtId="49" fontId="18" fillId="0" borderId="4" xfId="1" applyNumberFormat="1" applyFont="1" applyFill="1" applyBorder="1" applyAlignment="1">
      <alignment horizontal="center" vertical="top" wrapText="1"/>
    </xf>
    <xf numFmtId="14" fontId="9" fillId="0" borderId="2" xfId="1" applyNumberFormat="1" applyFont="1" applyFill="1" applyBorder="1" applyAlignment="1">
      <alignment horizontal="center" vertical="top" wrapText="1" shrinkToFit="1"/>
    </xf>
    <xf numFmtId="49" fontId="18" fillId="0" borderId="2" xfId="1" applyNumberFormat="1" applyFont="1" applyFill="1" applyBorder="1" applyAlignment="1">
      <alignment horizontal="center" vertical="top" wrapText="1"/>
    </xf>
    <xf numFmtId="14" fontId="9" fillId="0" borderId="3" xfId="1" applyNumberFormat="1" applyFont="1" applyFill="1" applyBorder="1" applyAlignment="1">
      <alignment horizontal="center" vertical="top" wrapText="1" shrinkToFit="1"/>
    </xf>
    <xf numFmtId="49" fontId="18" fillId="0" borderId="3" xfId="1" applyNumberFormat="1" applyFont="1" applyFill="1" applyBorder="1" applyAlignment="1">
      <alignment horizontal="center" vertical="top" wrapText="1"/>
    </xf>
    <xf numFmtId="49" fontId="9" fillId="0" borderId="4" xfId="1" applyNumberFormat="1" applyFont="1" applyFill="1" applyBorder="1" applyAlignment="1">
      <alignment horizontal="left" vertical="top" wrapText="1" shrinkToFit="1"/>
    </xf>
    <xf numFmtId="0" fontId="9" fillId="0" borderId="4" xfId="1" applyFont="1" applyFill="1" applyBorder="1" applyAlignment="1">
      <alignment horizontal="left" vertical="top" wrapText="1" shrinkToFit="1"/>
    </xf>
    <xf numFmtId="49" fontId="9" fillId="0" borderId="3" xfId="1" applyNumberFormat="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14" fontId="9" fillId="0" borderId="4" xfId="1" applyNumberFormat="1" applyFont="1" applyFill="1" applyBorder="1" applyAlignment="1">
      <alignment horizontal="left" vertical="top" wrapText="1" shrinkToFit="1"/>
    </xf>
    <xf numFmtId="0" fontId="9" fillId="0" borderId="2" xfId="1" applyFont="1" applyFill="1" applyBorder="1" applyAlignment="1">
      <alignment horizontal="left" vertical="top" wrapText="1" shrinkToFit="1"/>
    </xf>
    <xf numFmtId="49" fontId="9" fillId="0" borderId="2" xfId="1" applyNumberFormat="1" applyFont="1" applyFill="1" applyBorder="1" applyAlignment="1">
      <alignment horizontal="left" vertical="top" wrapText="1" shrinkToFit="1"/>
    </xf>
    <xf numFmtId="14" fontId="9" fillId="0" borderId="2" xfId="1" applyNumberFormat="1" applyFont="1" applyFill="1" applyBorder="1" applyAlignment="1">
      <alignment horizontal="left" vertical="top" wrapText="1" shrinkToFit="1"/>
    </xf>
    <xf numFmtId="14" fontId="9" fillId="0" borderId="3" xfId="1" applyNumberFormat="1" applyFont="1" applyFill="1" applyBorder="1" applyAlignment="1">
      <alignment horizontal="left" vertical="top" wrapText="1" shrinkToFit="1"/>
    </xf>
    <xf numFmtId="0" fontId="9" fillId="0" borderId="1" xfId="1" applyFont="1" applyFill="1" applyBorder="1" applyAlignment="1">
      <alignment horizontal="left"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vertical="top" wrapText="1" shrinkToFit="1"/>
    </xf>
    <xf numFmtId="0" fontId="9" fillId="0" borderId="1" xfId="1" applyFont="1" applyFill="1" applyBorder="1" applyAlignment="1">
      <alignment vertical="top" wrapText="1"/>
    </xf>
    <xf numFmtId="0" fontId="9" fillId="0" borderId="1" xfId="1" applyNumberFormat="1" applyFont="1" applyFill="1" applyBorder="1" applyAlignment="1">
      <alignment vertical="top" wrapText="1" shrinkToFit="1"/>
    </xf>
    <xf numFmtId="14" fontId="9" fillId="0" borderId="1" xfId="1" applyNumberFormat="1" applyFont="1" applyFill="1" applyBorder="1" applyAlignment="1">
      <alignment horizontal="left" vertical="top" wrapText="1" shrinkToFit="1"/>
    </xf>
    <xf numFmtId="0" fontId="9" fillId="0" borderId="1" xfId="1" applyFont="1" applyFill="1" applyBorder="1" applyAlignment="1">
      <alignment horizontal="left" vertical="top" wrapText="1" shrinkToFit="1"/>
    </xf>
    <xf numFmtId="49" fontId="9" fillId="0" borderId="2" xfId="1" applyNumberFormat="1" applyFont="1" applyFill="1" applyBorder="1" applyAlignment="1">
      <alignment horizontal="center" vertical="top" wrapText="1"/>
    </xf>
    <xf numFmtId="4" fontId="9" fillId="0" borderId="4" xfId="1" applyNumberFormat="1" applyFont="1" applyFill="1" applyBorder="1" applyAlignment="1">
      <alignment horizontal="right" vertical="top" shrinkToFit="1"/>
    </xf>
    <xf numFmtId="14" fontId="9" fillId="0" borderId="4" xfId="0" applyNumberFormat="1" applyFont="1" applyFill="1" applyBorder="1" applyAlignment="1">
      <alignment vertical="top"/>
    </xf>
    <xf numFmtId="14" fontId="9" fillId="0" borderId="4" xfId="0" applyNumberFormat="1" applyFont="1" applyFill="1" applyBorder="1" applyAlignment="1">
      <alignment vertical="top" wrapText="1"/>
    </xf>
    <xf numFmtId="0" fontId="9" fillId="0" borderId="2" xfId="0" applyFont="1" applyFill="1" applyBorder="1" applyAlignment="1">
      <alignment vertical="top" wrapText="1"/>
    </xf>
    <xf numFmtId="0" fontId="9" fillId="0" borderId="2" xfId="0" applyFont="1" applyFill="1" applyBorder="1" applyAlignment="1">
      <alignment vertical="top"/>
    </xf>
    <xf numFmtId="0" fontId="9" fillId="0" borderId="3" xfId="0" applyFont="1" applyFill="1" applyBorder="1" applyAlignment="1">
      <alignment vertical="top"/>
    </xf>
    <xf numFmtId="0" fontId="16" fillId="0" borderId="26" xfId="0" applyFont="1" applyFill="1" applyBorder="1" applyAlignment="1">
      <alignment horizontal="center" vertical="top"/>
    </xf>
    <xf numFmtId="49" fontId="9" fillId="6" borderId="1" xfId="1" applyNumberFormat="1" applyFont="1" applyFill="1" applyBorder="1" applyAlignment="1">
      <alignment horizontal="center" vertical="top" wrapText="1"/>
    </xf>
    <xf numFmtId="49" fontId="6" fillId="6" borderId="1" xfId="1" applyNumberFormat="1" applyFont="1" applyFill="1" applyBorder="1" applyAlignment="1">
      <alignment horizontal="left" vertical="center" wrapText="1"/>
    </xf>
    <xf numFmtId="0" fontId="6" fillId="6" borderId="1" xfId="1" applyFont="1" applyFill="1" applyBorder="1" applyAlignment="1">
      <alignment horizontal="left" vertical="center" wrapText="1" shrinkToFit="1"/>
    </xf>
    <xf numFmtId="0" fontId="6" fillId="6" borderId="1" xfId="1" applyFont="1" applyFill="1" applyBorder="1" applyAlignment="1">
      <alignment horizontal="center" vertical="center" wrapText="1" shrinkToFit="1"/>
    </xf>
    <xf numFmtId="49" fontId="17" fillId="6" borderId="1" xfId="1" applyNumberFormat="1" applyFont="1" applyFill="1" applyBorder="1" applyAlignment="1">
      <alignment horizontal="center" vertical="center" wrapText="1"/>
    </xf>
    <xf numFmtId="49" fontId="6" fillId="6" borderId="1" xfId="1" applyNumberFormat="1" applyFont="1" applyFill="1" applyBorder="1" applyAlignment="1">
      <alignment horizontal="center" vertical="center" wrapText="1"/>
    </xf>
    <xf numFmtId="4" fontId="6" fillId="6" borderId="1" xfId="1" applyNumberFormat="1" applyFont="1" applyFill="1" applyBorder="1" applyAlignment="1">
      <alignment horizontal="right" vertical="center" wrapText="1"/>
    </xf>
    <xf numFmtId="1" fontId="9" fillId="6" borderId="24" xfId="1" applyNumberFormat="1" applyFont="1" applyFill="1" applyBorder="1" applyAlignment="1">
      <alignment horizontal="center" vertical="center" wrapText="1"/>
    </xf>
    <xf numFmtId="0" fontId="6" fillId="0" borderId="28" xfId="0" applyFont="1" applyFill="1" applyBorder="1" applyAlignment="1">
      <alignment horizontal="center" vertical="top"/>
    </xf>
    <xf numFmtId="0" fontId="9" fillId="0" borderId="4" xfId="0" applyNumberFormat="1" applyFont="1" applyFill="1" applyBorder="1" applyAlignment="1">
      <alignment vertical="top" wrapText="1"/>
    </xf>
    <xf numFmtId="0" fontId="9" fillId="0" borderId="4" xfId="0" applyNumberFormat="1" applyFont="1" applyFill="1" applyBorder="1" applyAlignment="1" applyProtection="1">
      <alignment vertical="top" wrapText="1" shrinkToFit="1"/>
      <protection locked="0"/>
    </xf>
    <xf numFmtId="0" fontId="6" fillId="0" borderId="24" xfId="0" applyFont="1" applyFill="1" applyBorder="1" applyAlignment="1">
      <alignment horizontal="center" vertical="top"/>
    </xf>
    <xf numFmtId="4" fontId="9" fillId="0" borderId="2" xfId="0" applyNumberFormat="1" applyFont="1" applyFill="1" applyBorder="1" applyAlignment="1">
      <alignment horizontal="center" vertical="top"/>
    </xf>
    <xf numFmtId="1" fontId="6" fillId="0" borderId="28" xfId="0" applyNumberFormat="1" applyFont="1" applyFill="1" applyBorder="1" applyAlignment="1">
      <alignment horizontal="center" vertical="top"/>
    </xf>
    <xf numFmtId="1" fontId="9" fillId="0" borderId="28" xfId="0" applyNumberFormat="1" applyFont="1" applyFill="1" applyBorder="1" applyAlignment="1">
      <alignment horizontal="center" vertical="top"/>
    </xf>
    <xf numFmtId="49" fontId="9" fillId="0" borderId="4"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shrinkToFit="1"/>
    </xf>
    <xf numFmtId="1" fontId="9" fillId="0" borderId="30" xfId="0" applyNumberFormat="1" applyFont="1" applyFill="1" applyBorder="1" applyAlignment="1">
      <alignment horizontal="center" vertical="top"/>
    </xf>
    <xf numFmtId="49" fontId="9" fillId="0" borderId="7"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49" fontId="9" fillId="0" borderId="18" xfId="0" applyNumberFormat="1" applyFont="1" applyFill="1" applyBorder="1" applyAlignment="1">
      <alignment horizontal="center" vertical="top" wrapText="1"/>
    </xf>
    <xf numFmtId="0" fontId="6" fillId="6" borderId="27" xfId="0" applyFont="1" applyFill="1" applyBorder="1" applyAlignment="1">
      <alignment horizontal="center"/>
    </xf>
    <xf numFmtId="0" fontId="6" fillId="6" borderId="1" xfId="0" applyFont="1" applyFill="1" applyBorder="1" applyAlignment="1">
      <alignment horizontal="center"/>
    </xf>
    <xf numFmtId="0" fontId="6" fillId="6" borderId="3" xfId="0" applyFont="1" applyFill="1" applyBorder="1" applyAlignment="1">
      <alignment horizontal="center"/>
    </xf>
    <xf numFmtId="0" fontId="6" fillId="6" borderId="1" xfId="0" applyFont="1" applyFill="1" applyBorder="1" applyAlignment="1">
      <alignment horizontal="center"/>
    </xf>
    <xf numFmtId="0" fontId="9" fillId="6" borderId="1" xfId="0" applyFont="1" applyFill="1" applyBorder="1" applyAlignment="1">
      <alignment horizontal="center"/>
    </xf>
    <xf numFmtId="49" fontId="9" fillId="6" borderId="1" xfId="0" applyNumberFormat="1" applyFont="1" applyFill="1" applyBorder="1" applyAlignment="1">
      <alignment horizontal="center"/>
    </xf>
    <xf numFmtId="4" fontId="6" fillId="6" borderId="1" xfId="0" applyNumberFormat="1" applyFont="1" applyFill="1" applyBorder="1" applyAlignment="1">
      <alignment horizontal="center"/>
    </xf>
    <xf numFmtId="0" fontId="9" fillId="6" borderId="24" xfId="0" applyFont="1" applyFill="1" applyBorder="1" applyAlignment="1">
      <alignment horizontal="center" vertical="top"/>
    </xf>
    <xf numFmtId="49" fontId="9" fillId="0" borderId="23" xfId="0" applyNumberFormat="1" applyFont="1" applyFill="1" applyBorder="1" applyAlignment="1">
      <alignment horizontal="center" vertical="top" wrapText="1" shrinkToFit="1"/>
    </xf>
    <xf numFmtId="49" fontId="6"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right" vertical="top" shrinkToFit="1"/>
    </xf>
    <xf numFmtId="165" fontId="6" fillId="0" borderId="24" xfId="0" applyNumberFormat="1" applyFont="1" applyFill="1" applyBorder="1" applyAlignment="1">
      <alignment horizontal="right" vertical="top" shrinkToFit="1"/>
    </xf>
    <xf numFmtId="49" fontId="9" fillId="0" borderId="25" xfId="0" applyNumberFormat="1" applyFont="1" applyFill="1" applyBorder="1" applyAlignment="1">
      <alignment horizontal="center" vertical="top" wrapText="1" shrinkToFit="1"/>
    </xf>
    <xf numFmtId="0" fontId="6" fillId="0" borderId="4" xfId="0" applyFont="1" applyFill="1" applyBorder="1" applyAlignment="1">
      <alignment horizontal="center" vertical="top" wrapText="1" shrinkToFit="1"/>
    </xf>
    <xf numFmtId="2" fontId="6" fillId="0" borderId="4" xfId="0" applyNumberFormat="1" applyFont="1" applyFill="1" applyBorder="1" applyAlignment="1">
      <alignment horizontal="center" vertical="top" wrapText="1"/>
    </xf>
    <xf numFmtId="2" fontId="9" fillId="0" borderId="4" xfId="0"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shrinkToFit="1"/>
    </xf>
    <xf numFmtId="49" fontId="6" fillId="0" borderId="4" xfId="0" applyNumberFormat="1" applyFont="1" applyFill="1" applyBorder="1" applyAlignment="1">
      <alignment horizontal="center" vertical="top" shrinkToFit="1"/>
    </xf>
    <xf numFmtId="4" fontId="6" fillId="0" borderId="7" xfId="0" applyNumberFormat="1" applyFont="1" applyFill="1" applyBorder="1" applyAlignment="1">
      <alignment horizontal="right" vertical="top" shrinkToFit="1"/>
    </xf>
    <xf numFmtId="0" fontId="9" fillId="0" borderId="28" xfId="0" applyFont="1" applyFill="1" applyBorder="1" applyAlignment="1">
      <alignment horizontal="center" vertical="top" shrinkToFit="1"/>
    </xf>
    <xf numFmtId="0" fontId="6" fillId="0" borderId="3" xfId="0" applyFont="1" applyFill="1" applyBorder="1" applyAlignment="1">
      <alignment horizontal="center" vertical="top" wrapText="1" shrinkToFit="1"/>
    </xf>
    <xf numFmtId="2" fontId="6" fillId="0" borderId="2" xfId="0" applyNumberFormat="1" applyFont="1" applyFill="1" applyBorder="1" applyAlignment="1">
      <alignment horizontal="center" vertical="top" wrapText="1"/>
    </xf>
    <xf numFmtId="2" fontId="9" fillId="0" borderId="2" xfId="0"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shrinkToFit="1"/>
    </xf>
    <xf numFmtId="49" fontId="9" fillId="0" borderId="4" xfId="0" applyNumberFormat="1" applyFont="1" applyFill="1" applyBorder="1" applyAlignment="1">
      <alignment horizontal="center" vertical="top" shrinkToFit="1"/>
    </xf>
    <xf numFmtId="4" fontId="9" fillId="0" borderId="1" xfId="0" applyNumberFormat="1" applyFont="1" applyFill="1" applyBorder="1" applyAlignment="1">
      <alignment horizontal="right" vertical="top" shrinkToFit="1"/>
    </xf>
    <xf numFmtId="4" fontId="9" fillId="0" borderId="7" xfId="0" applyNumberFormat="1" applyFont="1" applyFill="1" applyBorder="1" applyAlignment="1">
      <alignment horizontal="right" vertical="top" shrinkToFit="1"/>
    </xf>
    <xf numFmtId="4" fontId="9" fillId="0" borderId="4" xfId="0" applyNumberFormat="1" applyFont="1" applyFill="1" applyBorder="1" applyAlignment="1">
      <alignment horizontal="right" vertical="top" shrinkToFit="1"/>
    </xf>
    <xf numFmtId="0" fontId="6" fillId="0" borderId="3" xfId="0" applyFont="1" applyFill="1" applyBorder="1" applyAlignment="1">
      <alignment horizontal="center" vertical="top" wrapText="1" shrinkToFit="1"/>
    </xf>
    <xf numFmtId="2" fontId="6" fillId="0" borderId="3" xfId="0" applyNumberFormat="1" applyFont="1" applyFill="1" applyBorder="1" applyAlignment="1">
      <alignment horizontal="center" vertical="top" wrapText="1"/>
    </xf>
    <xf numFmtId="2" fontId="9" fillId="0" borderId="3"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shrinkToFit="1"/>
    </xf>
    <xf numFmtId="0" fontId="6" fillId="0" borderId="4" xfId="0" applyFont="1" applyFill="1" applyBorder="1" applyAlignment="1">
      <alignment horizontal="center" vertical="top" wrapText="1"/>
    </xf>
    <xf numFmtId="165" fontId="9" fillId="0" borderId="28" xfId="0" applyNumberFormat="1" applyFont="1" applyFill="1" applyBorder="1" applyAlignment="1">
      <alignment horizontal="right" vertical="top" shrinkToFit="1"/>
    </xf>
    <xf numFmtId="49" fontId="9" fillId="0" borderId="33" xfId="0" applyNumberFormat="1" applyFont="1" applyFill="1" applyBorder="1" applyAlignment="1">
      <alignment horizontal="center" vertical="top" wrapText="1" shrinkToFit="1"/>
    </xf>
    <xf numFmtId="0" fontId="6" fillId="0" borderId="2"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49" fontId="9" fillId="0" borderId="1" xfId="0" applyNumberFormat="1" applyFont="1" applyFill="1" applyBorder="1" applyAlignment="1">
      <alignment horizontal="center" vertical="top" shrinkToFit="1"/>
    </xf>
    <xf numFmtId="4" fontId="9" fillId="0" borderId="12" xfId="0" applyNumberFormat="1" applyFont="1" applyFill="1" applyBorder="1" applyAlignment="1">
      <alignment horizontal="right" vertical="top" shrinkToFit="1"/>
    </xf>
    <xf numFmtId="0" fontId="9" fillId="0" borderId="24" xfId="0" applyFont="1" applyFill="1" applyBorder="1" applyAlignment="1">
      <alignment horizontal="center" vertical="top" shrinkToFit="1"/>
    </xf>
    <xf numFmtId="0" fontId="6" fillId="0" borderId="3" xfId="0" applyFont="1" applyFill="1" applyBorder="1" applyAlignment="1">
      <alignment horizontal="center" vertical="top" wrapText="1"/>
    </xf>
    <xf numFmtId="0" fontId="9" fillId="0" borderId="3" xfId="0" applyFont="1" applyFill="1" applyBorder="1" applyAlignment="1">
      <alignment vertical="center" wrapText="1"/>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 fontId="6" fillId="0" borderId="12" xfId="0" applyNumberFormat="1" applyFont="1" applyFill="1" applyBorder="1" applyAlignment="1">
      <alignment horizontal="right" vertical="top" shrinkToFit="1"/>
    </xf>
    <xf numFmtId="0" fontId="6" fillId="0" borderId="2" xfId="0" applyFont="1" applyFill="1" applyBorder="1" applyAlignment="1">
      <alignment horizontal="center" vertical="top" wrapText="1" shrinkToFit="1"/>
    </xf>
    <xf numFmtId="14" fontId="9" fillId="0" borderId="1" xfId="0"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14" fontId="9" fillId="0" borderId="3" xfId="0" applyNumberFormat="1" applyFont="1" applyFill="1" applyBorder="1" applyAlignment="1">
      <alignment horizontal="center" vertical="center" wrapText="1" shrinkToFit="1"/>
    </xf>
    <xf numFmtId="0" fontId="6" fillId="0" borderId="34" xfId="0" applyFont="1" applyFill="1" applyBorder="1" applyAlignment="1">
      <alignment horizontal="center" vertical="top" shrinkToFit="1"/>
    </xf>
    <xf numFmtId="0" fontId="9" fillId="0" borderId="34" xfId="0" applyFont="1" applyFill="1" applyBorder="1" applyAlignment="1">
      <alignment horizontal="center" vertical="top" shrinkToFit="1"/>
    </xf>
    <xf numFmtId="49" fontId="6" fillId="0" borderId="20" xfId="0" applyNumberFormat="1" applyFont="1" applyFill="1" applyBorder="1" applyAlignment="1">
      <alignment horizontal="center" vertical="top" shrinkToFit="1"/>
    </xf>
    <xf numFmtId="0" fontId="9" fillId="0" borderId="35" xfId="0" applyFont="1" applyFill="1" applyBorder="1" applyAlignment="1">
      <alignment horizontal="center" vertical="top" shrinkToFit="1"/>
    </xf>
    <xf numFmtId="0" fontId="16" fillId="0" borderId="2" xfId="0" applyFont="1" applyFill="1" applyBorder="1"/>
    <xf numFmtId="3" fontId="9" fillId="0" borderId="24" xfId="0" applyNumberFormat="1" applyFont="1" applyFill="1" applyBorder="1" applyAlignment="1">
      <alignment horizontal="center" vertical="justify" shrinkToFit="1"/>
    </xf>
    <xf numFmtId="0" fontId="16" fillId="0" borderId="3" xfId="0" applyFont="1" applyFill="1" applyBorder="1"/>
    <xf numFmtId="3" fontId="9" fillId="0" borderId="28" xfId="0" applyNumberFormat="1" applyFont="1" applyFill="1" applyBorder="1" applyAlignment="1">
      <alignment horizontal="center" vertical="justify" shrinkToFit="1"/>
    </xf>
    <xf numFmtId="4" fontId="6" fillId="0" borderId="4" xfId="0" applyNumberFormat="1" applyFont="1" applyFill="1" applyBorder="1" applyAlignment="1">
      <alignment horizontal="right" vertical="top" shrinkToFit="1"/>
    </xf>
    <xf numFmtId="0" fontId="6" fillId="0" borderId="28" xfId="0" applyFont="1" applyFill="1" applyBorder="1" applyAlignment="1">
      <alignment horizontal="center" vertical="top" shrinkToFit="1"/>
    </xf>
    <xf numFmtId="14" fontId="9" fillId="0" borderId="2" xfId="0" applyNumberFormat="1" applyFont="1" applyFill="1" applyBorder="1" applyAlignment="1">
      <alignment horizontal="center" vertical="center" wrapText="1" shrinkToFit="1"/>
    </xf>
    <xf numFmtId="0" fontId="6" fillId="0" borderId="3"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165" fontId="9" fillId="0" borderId="24" xfId="0" applyNumberFormat="1" applyFont="1" applyFill="1" applyBorder="1" applyAlignment="1">
      <alignment horizontal="right" vertical="top" shrinkToFit="1"/>
    </xf>
    <xf numFmtId="4" fontId="9" fillId="0" borderId="1" xfId="0" applyNumberFormat="1" applyFont="1" applyFill="1" applyBorder="1" applyAlignment="1">
      <alignment horizontal="right" vertical="top" wrapText="1"/>
    </xf>
    <xf numFmtId="4" fontId="9" fillId="0" borderId="12" xfId="0" applyNumberFormat="1" applyFont="1" applyFill="1" applyBorder="1" applyAlignment="1">
      <alignment horizontal="right" vertical="top" wrapText="1"/>
    </xf>
    <xf numFmtId="49" fontId="9" fillId="0" borderId="30" xfId="0" applyNumberFormat="1" applyFont="1" applyFill="1" applyBorder="1" applyAlignment="1">
      <alignment horizontal="center" vertical="top" wrapText="1"/>
    </xf>
    <xf numFmtId="4" fontId="9" fillId="0" borderId="18" xfId="0" applyNumberFormat="1" applyFont="1" applyFill="1" applyBorder="1" applyAlignment="1">
      <alignment horizontal="right" vertical="top" wrapText="1"/>
    </xf>
    <xf numFmtId="4" fontId="9" fillId="0" borderId="3" xfId="0" applyNumberFormat="1" applyFont="1" applyFill="1" applyBorder="1" applyAlignment="1">
      <alignment horizontal="right" vertical="top" wrapText="1"/>
    </xf>
    <xf numFmtId="4" fontId="9" fillId="0" borderId="18" xfId="0" applyNumberFormat="1" applyFont="1" applyFill="1" applyBorder="1" applyAlignment="1">
      <alignment horizontal="right" vertical="top" shrinkToFit="1"/>
    </xf>
    <xf numFmtId="4" fontId="9" fillId="0" borderId="3" xfId="0" applyNumberFormat="1" applyFont="1" applyFill="1" applyBorder="1" applyAlignment="1">
      <alignment horizontal="right" vertical="top" shrinkToFit="1"/>
    </xf>
    <xf numFmtId="0" fontId="9" fillId="0" borderId="30" xfId="0" applyFont="1" applyFill="1" applyBorder="1" applyAlignment="1">
      <alignment horizontal="center" vertical="top" shrinkToFit="1"/>
    </xf>
    <xf numFmtId="0" fontId="9" fillId="0" borderId="0" xfId="0" applyFont="1" applyFill="1" applyBorder="1" applyAlignment="1">
      <alignment horizontal="center" wrapText="1"/>
    </xf>
    <xf numFmtId="0" fontId="9" fillId="0" borderId="4" xfId="0" applyFont="1" applyFill="1" applyBorder="1" applyAlignment="1">
      <alignment vertical="center" wrapText="1" shrinkToFit="1"/>
    </xf>
    <xf numFmtId="0" fontId="6"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49" fontId="9" fillId="0" borderId="3" xfId="0" applyNumberFormat="1" applyFont="1" applyFill="1" applyBorder="1" applyAlignment="1">
      <alignment horizontal="center" vertical="top" shrinkToFit="1"/>
    </xf>
    <xf numFmtId="4" fontId="9" fillId="0" borderId="8" xfId="0" applyNumberFormat="1" applyFont="1" applyFill="1" applyBorder="1" applyAlignment="1">
      <alignment horizontal="right" vertical="top" shrinkToFit="1"/>
    </xf>
    <xf numFmtId="4" fontId="9" fillId="0" borderId="2" xfId="0" applyNumberFormat="1" applyFont="1" applyFill="1" applyBorder="1" applyAlignment="1">
      <alignment horizontal="right" vertical="top" shrinkToFit="1"/>
    </xf>
    <xf numFmtId="0" fontId="9" fillId="0" borderId="29" xfId="0" applyFont="1" applyFill="1" applyBorder="1" applyAlignment="1">
      <alignment horizontal="center" vertical="top" shrinkToFit="1"/>
    </xf>
    <xf numFmtId="2" fontId="9" fillId="0" borderId="1" xfId="0" applyNumberFormat="1" applyFont="1" applyFill="1" applyBorder="1" applyAlignment="1">
      <alignment horizontal="center" vertical="center" wrapText="1"/>
    </xf>
    <xf numFmtId="0" fontId="6" fillId="0" borderId="24" xfId="0" applyFont="1" applyFill="1" applyBorder="1" applyAlignment="1">
      <alignment horizontal="center" vertical="top" shrinkToFit="1"/>
    </xf>
    <xf numFmtId="2" fontId="9"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shrinkToFit="1"/>
    </xf>
    <xf numFmtId="0" fontId="6" fillId="0" borderId="4" xfId="0" applyFont="1" applyFill="1" applyBorder="1" applyAlignment="1">
      <alignment horizontal="center" vertical="top" wrapText="1" shrinkToFit="1"/>
    </xf>
    <xf numFmtId="14" fontId="9" fillId="0" borderId="4" xfId="0" applyNumberFormat="1" applyFont="1" applyFill="1" applyBorder="1" applyAlignment="1">
      <alignment horizontal="center" vertical="center" wrapText="1"/>
    </xf>
    <xf numFmtId="4" fontId="6" fillId="0" borderId="21" xfId="0" applyNumberFormat="1" applyFont="1" applyFill="1" applyBorder="1" applyAlignment="1">
      <alignment horizontal="right" vertical="top" shrinkToFit="1"/>
    </xf>
    <xf numFmtId="4" fontId="6" fillId="0" borderId="20" xfId="0" applyNumberFormat="1" applyFont="1" applyFill="1" applyBorder="1" applyAlignment="1">
      <alignment horizontal="right" vertical="top" shrinkToFit="1"/>
    </xf>
    <xf numFmtId="0" fontId="9" fillId="0" borderId="36" xfId="0" applyFont="1" applyFill="1" applyBorder="1" applyAlignment="1">
      <alignment horizontal="center" vertical="top" shrinkToFit="1"/>
    </xf>
    <xf numFmtId="14" fontId="9" fillId="0" borderId="2"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top" wrapText="1" shrinkToFi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6" xfId="0" applyFont="1" applyFill="1" applyBorder="1" applyAlignment="1">
      <alignment horizontal="center" vertical="top" wrapText="1" shrinkToFit="1"/>
    </xf>
    <xf numFmtId="0" fontId="9" fillId="0" borderId="10" xfId="0" applyFont="1" applyFill="1" applyBorder="1" applyAlignment="1">
      <alignment horizontal="center" vertical="top" wrapText="1"/>
    </xf>
    <xf numFmtId="0" fontId="9" fillId="0" borderId="7" xfId="0" applyFont="1" applyFill="1" applyBorder="1" applyAlignment="1">
      <alignment horizontal="center" vertical="center" wrapText="1"/>
    </xf>
    <xf numFmtId="0" fontId="16" fillId="0" borderId="8" xfId="0" applyFont="1" applyFill="1" applyBorder="1"/>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6" fillId="0" borderId="1" xfId="0" applyFont="1" applyFill="1" applyBorder="1" applyAlignment="1">
      <alignment horizont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vertical="center" wrapText="1"/>
    </xf>
    <xf numFmtId="0" fontId="9" fillId="0" borderId="4" xfId="0" applyFont="1" applyFill="1" applyBorder="1" applyAlignment="1">
      <alignment horizontal="center" vertical="center" shrinkToFit="1"/>
    </xf>
    <xf numFmtId="0" fontId="6" fillId="0" borderId="3" xfId="0" applyFont="1" applyFill="1" applyBorder="1" applyAlignment="1">
      <alignment horizontal="center" wrapText="1"/>
    </xf>
    <xf numFmtId="0" fontId="9" fillId="0" borderId="2" xfId="0" applyFont="1" applyFill="1" applyBorder="1" applyAlignment="1">
      <alignment horizontal="center" vertical="center" shrinkToFit="1"/>
    </xf>
    <xf numFmtId="0" fontId="6" fillId="0" borderId="1" xfId="0" applyFont="1" applyFill="1" applyBorder="1" applyAlignment="1">
      <alignment horizontal="center" wrapTex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wrapText="1"/>
    </xf>
    <xf numFmtId="0" fontId="9" fillId="0" borderId="3" xfId="0" applyFont="1" applyFill="1" applyBorder="1" applyAlignment="1">
      <alignment horizontal="center" wrapText="1"/>
    </xf>
    <xf numFmtId="4" fontId="9" fillId="0" borderId="14" xfId="0" applyNumberFormat="1" applyFont="1" applyFill="1" applyBorder="1" applyAlignment="1">
      <alignment horizontal="right" vertical="top" shrinkToFit="1"/>
    </xf>
    <xf numFmtId="4" fontId="9" fillId="0" borderId="9" xfId="0" applyNumberFormat="1" applyFont="1" applyFill="1" applyBorder="1" applyAlignment="1">
      <alignment horizontal="right" vertical="top" shrinkToFit="1"/>
    </xf>
    <xf numFmtId="49" fontId="9" fillId="0" borderId="12" xfId="0" applyNumberFormat="1" applyFont="1" applyFill="1" applyBorder="1" applyAlignment="1">
      <alignment horizontal="center" vertical="top"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14" fontId="16" fillId="0" borderId="4"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top" wrapText="1" shrinkToFit="1"/>
    </xf>
    <xf numFmtId="0" fontId="6" fillId="0" borderId="1" xfId="0" applyFont="1" applyFill="1" applyBorder="1" applyAlignment="1">
      <alignment horizontal="center" vertical="top" wrapText="1" shrinkToFit="1"/>
    </xf>
    <xf numFmtId="0" fontId="6" fillId="0" borderId="4" xfId="0" applyFont="1" applyFill="1" applyBorder="1" applyAlignment="1">
      <alignment horizontal="center" wrapText="1" shrinkToFit="1"/>
    </xf>
    <xf numFmtId="0" fontId="6" fillId="0" borderId="2" xfId="0" applyFont="1" applyFill="1" applyBorder="1" applyAlignment="1">
      <alignment horizontal="center" wrapText="1" shrinkToFit="1"/>
    </xf>
    <xf numFmtId="0" fontId="6" fillId="0" borderId="3" xfId="0" applyFont="1" applyFill="1" applyBorder="1" applyAlignment="1">
      <alignment horizontal="center" wrapText="1" shrinkToFit="1"/>
    </xf>
    <xf numFmtId="0" fontId="6" fillId="0" borderId="4" xfId="0" applyFont="1" applyFill="1" applyBorder="1" applyAlignment="1">
      <alignment horizontal="center" vertical="center" wrapText="1" shrinkToFit="1"/>
    </xf>
    <xf numFmtId="49" fontId="6" fillId="0" borderId="2" xfId="0" applyNumberFormat="1" applyFont="1" applyFill="1" applyBorder="1" applyAlignment="1">
      <alignment horizontal="center" vertical="top" shrinkToFit="1"/>
    </xf>
    <xf numFmtId="0" fontId="6" fillId="0" borderId="29" xfId="0" applyFont="1" applyFill="1" applyBorder="1" applyAlignment="1">
      <alignment horizontal="center" vertical="top"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4" fontId="6" fillId="0" borderId="13" xfId="0" applyNumberFormat="1" applyFont="1" applyFill="1" applyBorder="1" applyAlignment="1">
      <alignment horizontal="right" vertical="top" shrinkToFit="1"/>
    </xf>
    <xf numFmtId="4" fontId="6" fillId="0" borderId="11" xfId="0" applyNumberFormat="1" applyFont="1" applyFill="1" applyBorder="1" applyAlignment="1">
      <alignment horizontal="right" vertical="top" shrinkToFit="1"/>
    </xf>
    <xf numFmtId="49" fontId="6" fillId="0" borderId="3" xfId="0" applyNumberFormat="1" applyFont="1" applyFill="1" applyBorder="1" applyAlignment="1">
      <alignment horizontal="center" vertical="top" shrinkToFit="1"/>
    </xf>
    <xf numFmtId="0" fontId="9" fillId="0" borderId="9" xfId="0" applyFont="1" applyFill="1" applyBorder="1" applyAlignment="1">
      <alignment horizontal="center" vertical="top" wrapText="1"/>
    </xf>
    <xf numFmtId="0" fontId="9" fillId="0" borderId="6" xfId="0" applyFont="1" applyFill="1" applyBorder="1" applyAlignment="1">
      <alignment horizontal="center" vertical="top" wrapText="1"/>
    </xf>
    <xf numFmtId="0" fontId="6" fillId="0" borderId="8"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3" xfId="0" applyFont="1" applyFill="1" applyBorder="1" applyAlignment="1">
      <alignment vertical="center"/>
    </xf>
    <xf numFmtId="0" fontId="9" fillId="0" borderId="1" xfId="0" applyFont="1" applyFill="1" applyBorder="1" applyAlignment="1">
      <alignment vertical="center"/>
    </xf>
    <xf numFmtId="4" fontId="9" fillId="0" borderId="1" xfId="0" applyNumberFormat="1" applyFont="1" applyFill="1" applyBorder="1" applyAlignment="1">
      <alignment horizontal="center" vertical="top" shrinkToFit="1"/>
    </xf>
    <xf numFmtId="165" fontId="6" fillId="0" borderId="28" xfId="0" applyNumberFormat="1" applyFont="1" applyFill="1" applyBorder="1" applyAlignment="1">
      <alignment horizontal="right" vertical="top" shrinkToFit="1"/>
    </xf>
    <xf numFmtId="14" fontId="9" fillId="0" borderId="4" xfId="0" applyNumberFormat="1" applyFont="1" applyFill="1" applyBorder="1" applyAlignment="1">
      <alignment horizontal="center" vertical="center" wrapText="1"/>
    </xf>
    <xf numFmtId="4" fontId="6" fillId="0" borderId="1" xfId="0" applyNumberFormat="1" applyFont="1" applyFill="1" applyBorder="1" applyAlignment="1">
      <alignment vertical="top" shrinkToFit="1"/>
    </xf>
    <xf numFmtId="4" fontId="6" fillId="0" borderId="13" xfId="0" applyNumberFormat="1" applyFont="1" applyFill="1" applyBorder="1" applyAlignment="1">
      <alignment vertical="top" shrinkToFit="1"/>
    </xf>
    <xf numFmtId="4" fontId="6" fillId="0" borderId="11" xfId="0" applyNumberFormat="1" applyFont="1" applyFill="1" applyBorder="1" applyAlignment="1">
      <alignment vertical="top" shrinkToFit="1"/>
    </xf>
    <xf numFmtId="0" fontId="9" fillId="0" borderId="1" xfId="0" applyFont="1" applyFill="1" applyBorder="1" applyAlignment="1">
      <alignment horizontal="center" vertical="center" wrapText="1" shrinkToFit="1"/>
    </xf>
    <xf numFmtId="0" fontId="9" fillId="0" borderId="2" xfId="0" applyFont="1" applyFill="1" applyBorder="1" applyAlignment="1">
      <alignment vertical="center" wrapText="1"/>
    </xf>
    <xf numFmtId="0" fontId="9" fillId="0" borderId="0" xfId="0" applyFont="1" applyFill="1" applyBorder="1"/>
    <xf numFmtId="0" fontId="9" fillId="0" borderId="1" xfId="0" applyFont="1" applyFill="1" applyBorder="1"/>
    <xf numFmtId="0" fontId="9" fillId="0" borderId="0" xfId="0" applyFont="1" applyFill="1" applyBorder="1" applyAlignment="1">
      <alignment horizontal="right"/>
    </xf>
    <xf numFmtId="0" fontId="9" fillId="0" borderId="37" xfId="0" applyFont="1" applyFill="1" applyBorder="1"/>
    <xf numFmtId="49" fontId="9" fillId="0" borderId="26" xfId="0" applyNumberFormat="1" applyFont="1" applyFill="1" applyBorder="1" applyAlignment="1">
      <alignment horizontal="center" vertical="top" wrapText="1" shrinkToFit="1"/>
    </xf>
    <xf numFmtId="0" fontId="6" fillId="6" borderId="11" xfId="0" applyFont="1" applyFill="1" applyBorder="1" applyAlignment="1">
      <alignment horizontal="left" vertical="top" wrapText="1"/>
    </xf>
    <xf numFmtId="0" fontId="6" fillId="6" borderId="13" xfId="0" applyFont="1" applyFill="1" applyBorder="1" applyAlignment="1">
      <alignment horizontal="left" vertical="top" wrapText="1"/>
    </xf>
    <xf numFmtId="0" fontId="6" fillId="6" borderId="12" xfId="0" applyFont="1" applyFill="1" applyBorder="1" applyAlignment="1">
      <alignment horizontal="left" vertical="top" wrapText="1"/>
    </xf>
    <xf numFmtId="4" fontId="6" fillId="6" borderId="1" xfId="0" applyNumberFormat="1" applyFont="1" applyFill="1" applyBorder="1" applyAlignment="1">
      <alignment horizontal="right" vertical="top" shrinkToFit="1"/>
    </xf>
    <xf numFmtId="4" fontId="6" fillId="6" borderId="12" xfId="0" applyNumberFormat="1" applyFont="1" applyFill="1" applyBorder="1" applyAlignment="1">
      <alignment horizontal="right" vertical="top" shrinkToFit="1"/>
    </xf>
    <xf numFmtId="165" fontId="6" fillId="6" borderId="24" xfId="0" applyNumberFormat="1" applyFont="1" applyFill="1" applyBorder="1" applyAlignment="1">
      <alignment horizontal="right" vertical="top" shrinkToFit="1"/>
    </xf>
    <xf numFmtId="0" fontId="2" fillId="7" borderId="27"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4" xfId="0" applyFont="1" applyFill="1" applyBorder="1" applyAlignment="1">
      <alignment horizontal="center" vertical="center"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vertical="top"/>
    </xf>
    <xf numFmtId="49" fontId="9" fillId="0" borderId="1" xfId="0" applyNumberFormat="1" applyFont="1" applyFill="1" applyBorder="1" applyAlignment="1">
      <alignment vertical="top" wrapText="1"/>
    </xf>
    <xf numFmtId="49" fontId="9" fillId="0" borderId="1" xfId="0" applyNumberFormat="1" applyFont="1" applyFill="1" applyBorder="1" applyAlignment="1">
      <alignment vertical="top"/>
    </xf>
    <xf numFmtId="0" fontId="19" fillId="0" borderId="25" xfId="0" applyFont="1" applyFill="1" applyBorder="1" applyAlignment="1">
      <alignment horizontal="center" vertical="top"/>
    </xf>
    <xf numFmtId="0" fontId="9" fillId="0" borderId="24" xfId="0" applyFont="1" applyFill="1" applyBorder="1" applyAlignment="1">
      <alignment horizontal="left" vertical="top"/>
    </xf>
    <xf numFmtId="0" fontId="9" fillId="0" borderId="1" xfId="0" applyFont="1" applyFill="1" applyBorder="1" applyAlignment="1">
      <alignment horizontal="center" wrapText="1"/>
    </xf>
    <xf numFmtId="0" fontId="20" fillId="0" borderId="1" xfId="0" applyFont="1" applyFill="1" applyBorder="1" applyAlignment="1">
      <alignment horizontal="center" vertical="top" wrapText="1"/>
    </xf>
    <xf numFmtId="14" fontId="20" fillId="0" borderId="4" xfId="0" applyNumberFormat="1" applyFont="1" applyFill="1" applyBorder="1" applyAlignment="1">
      <alignment horizontal="center" vertical="top" wrapText="1"/>
    </xf>
    <xf numFmtId="0" fontId="9" fillId="0" borderId="2" xfId="0" applyFont="1" applyFill="1" applyBorder="1" applyAlignment="1">
      <alignment horizontal="center"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14" fontId="9" fillId="0" borderId="1" xfId="0" applyNumberFormat="1" applyFont="1" applyFill="1" applyBorder="1" applyAlignment="1">
      <alignment horizontal="center" vertical="top" wrapText="1"/>
    </xf>
    <xf numFmtId="2" fontId="9" fillId="0" borderId="4" xfId="0" applyNumberFormat="1" applyFont="1" applyFill="1" applyBorder="1" applyAlignment="1">
      <alignment horizontal="left" vertical="top"/>
    </xf>
    <xf numFmtId="166" fontId="9" fillId="0" borderId="1" xfId="0" applyNumberFormat="1" applyFont="1" applyFill="1" applyBorder="1" applyAlignment="1">
      <alignment horizontal="center" vertical="top" wrapText="1"/>
    </xf>
    <xf numFmtId="166" fontId="9" fillId="0" borderId="1" xfId="0" applyNumberFormat="1" applyFont="1" applyFill="1" applyBorder="1" applyAlignment="1">
      <alignment horizontal="center" vertical="top" wrapText="1"/>
    </xf>
    <xf numFmtId="14" fontId="9" fillId="0" borderId="1" xfId="0" applyNumberFormat="1" applyFont="1" applyFill="1" applyBorder="1" applyAlignment="1">
      <alignment vertical="top"/>
    </xf>
    <xf numFmtId="49" fontId="6" fillId="0" borderId="1" xfId="0" applyNumberFormat="1" applyFont="1" applyFill="1" applyBorder="1" applyAlignment="1">
      <alignment vertical="top"/>
    </xf>
    <xf numFmtId="49" fontId="9" fillId="0" borderId="1" xfId="0" applyNumberFormat="1" applyFont="1" applyFill="1" applyBorder="1" applyAlignment="1">
      <alignment horizontal="center" vertical="top"/>
    </xf>
    <xf numFmtId="2" fontId="6" fillId="0" borderId="4" xfId="0" applyNumberFormat="1" applyFont="1" applyFill="1" applyBorder="1" applyAlignment="1">
      <alignment horizontal="center" vertical="top"/>
    </xf>
    <xf numFmtId="2" fontId="6" fillId="0" borderId="4" xfId="0" applyNumberFormat="1" applyFont="1" applyFill="1" applyBorder="1" applyAlignment="1">
      <alignment horizontal="center" vertical="top"/>
    </xf>
    <xf numFmtId="0" fontId="9" fillId="0" borderId="24" xfId="0" applyFont="1" applyFill="1" applyBorder="1" applyAlignment="1">
      <alignment horizontal="left" vertical="top"/>
    </xf>
    <xf numFmtId="0" fontId="16" fillId="0" borderId="2"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Fill="1" applyBorder="1" applyAlignment="1">
      <alignment vertical="top"/>
    </xf>
    <xf numFmtId="0" fontId="16" fillId="0" borderId="1" xfId="0" applyFont="1" applyFill="1" applyBorder="1" applyAlignment="1">
      <alignment horizontal="center" vertical="top"/>
    </xf>
    <xf numFmtId="2" fontId="6" fillId="0" borderId="3" xfId="0" applyNumberFormat="1" applyFont="1" applyFill="1" applyBorder="1" applyAlignment="1">
      <alignment horizontal="center" vertical="top"/>
    </xf>
    <xf numFmtId="2" fontId="6" fillId="0" borderId="3" xfId="0" applyNumberFormat="1" applyFont="1" applyFill="1" applyBorder="1" applyAlignment="1">
      <alignment horizontal="center" vertical="top"/>
    </xf>
    <xf numFmtId="0" fontId="16" fillId="0" borderId="24" xfId="0" applyFont="1" applyFill="1" applyBorder="1" applyAlignment="1">
      <alignment vertical="top"/>
    </xf>
    <xf numFmtId="0" fontId="7" fillId="6" borderId="4" xfId="0" applyFont="1" applyFill="1" applyBorder="1" applyAlignment="1">
      <alignment vertical="center" wrapText="1"/>
    </xf>
    <xf numFmtId="49" fontId="7" fillId="6" borderId="4" xfId="0" applyNumberFormat="1" applyFont="1" applyFill="1" applyBorder="1" applyAlignment="1">
      <alignment horizontal="center" vertical="center"/>
    </xf>
    <xf numFmtId="2" fontId="7" fillId="6" borderId="4" xfId="0" applyNumberFormat="1" applyFont="1" applyFill="1" applyBorder="1" applyAlignment="1">
      <alignment horizontal="center" vertical="center"/>
    </xf>
    <xf numFmtId="0" fontId="7" fillId="6" borderId="28" xfId="0" applyFont="1" applyFill="1" applyBorder="1" applyAlignment="1">
      <alignment horizontal="center" vertical="center"/>
    </xf>
    <xf numFmtId="0" fontId="7" fillId="0" borderId="48" xfId="0" applyFont="1" applyFill="1" applyBorder="1" applyAlignment="1">
      <alignment vertical="center"/>
    </xf>
    <xf numFmtId="0" fontId="3" fillId="0" borderId="46" xfId="0" applyFont="1" applyFill="1" applyBorder="1" applyAlignment="1"/>
    <xf numFmtId="4" fontId="6" fillId="0" borderId="46" xfId="0" applyNumberFormat="1" applyFont="1" applyFill="1" applyBorder="1" applyAlignment="1">
      <alignment horizontal="center" vertical="center" shrinkToFit="1"/>
    </xf>
    <xf numFmtId="0" fontId="4" fillId="0" borderId="47" xfId="0" applyFont="1" applyFill="1" applyBorder="1"/>
    <xf numFmtId="0" fontId="7" fillId="0" borderId="27" xfId="0" applyFont="1" applyFill="1" applyBorder="1" applyAlignment="1">
      <alignment vertical="center" wrapText="1"/>
    </xf>
    <xf numFmtId="0" fontId="4" fillId="0" borderId="24" xfId="0" applyFont="1" applyFill="1" applyBorder="1"/>
    <xf numFmtId="0" fontId="7" fillId="0" borderId="38" xfId="0" applyFont="1" applyFill="1" applyBorder="1" applyAlignment="1">
      <alignment vertical="center"/>
    </xf>
    <xf numFmtId="0" fontId="3" fillId="0" borderId="39" xfId="0" applyFont="1" applyFill="1" applyBorder="1" applyAlignment="1"/>
    <xf numFmtId="4" fontId="6" fillId="0" borderId="39" xfId="0" applyNumberFormat="1" applyFont="1" applyFill="1" applyBorder="1" applyAlignment="1">
      <alignment horizontal="center" vertical="center" shrinkToFit="1"/>
    </xf>
    <xf numFmtId="0" fontId="4" fillId="0" borderId="40" xfId="0" applyFont="1" applyFill="1" applyBorder="1"/>
  </cellXfs>
  <cellStyles count="4">
    <cellStyle name="xl32" xfId="3"/>
    <cellStyle name="xl33" xfId="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D615"/>
  <sheetViews>
    <sheetView tabSelected="1" workbookViewId="0">
      <selection activeCell="K614" sqref="K614"/>
    </sheetView>
  </sheetViews>
  <sheetFormatPr defaultColWidth="9.140625" defaultRowHeight="12.75"/>
  <cols>
    <col min="1" max="1" width="6.28515625" style="14" customWidth="1"/>
    <col min="2" max="2" width="9.7109375" style="19" customWidth="1"/>
    <col min="3" max="3" width="19.7109375" style="5" customWidth="1"/>
    <col min="4" max="4" width="19.7109375" style="24" customWidth="1"/>
    <col min="5" max="5" width="22.85546875" style="11" customWidth="1"/>
    <col min="6" max="6" width="8.42578125" style="5" customWidth="1"/>
    <col min="7" max="7" width="11.7109375" style="5" customWidth="1"/>
    <col min="8" max="8" width="11.42578125" style="5" customWidth="1"/>
    <col min="9" max="9" width="4.85546875" style="5" customWidth="1"/>
    <col min="10" max="10" width="4.7109375" style="5" customWidth="1"/>
    <col min="11" max="11" width="11.85546875" style="5" customWidth="1"/>
    <col min="12" max="12" width="7.28515625" style="5" customWidth="1"/>
    <col min="13" max="13" width="14.28515625" style="5" customWidth="1"/>
    <col min="14" max="14" width="13.28515625" style="5" customWidth="1"/>
    <col min="15" max="15" width="13.5703125" style="5" customWidth="1"/>
    <col min="16" max="16" width="14.42578125" style="5" customWidth="1"/>
    <col min="17" max="17" width="13.7109375" style="5" customWidth="1"/>
    <col min="18" max="18" width="13.5703125" style="5" customWidth="1"/>
    <col min="19" max="19" width="6.85546875" style="5" customWidth="1"/>
    <col min="20" max="16384" width="9.140625" style="1"/>
  </cols>
  <sheetData>
    <row r="1" spans="1:19" s="23" customFormat="1" ht="31.5" customHeight="1" thickBot="1">
      <c r="A1" s="31" t="s">
        <v>565</v>
      </c>
      <c r="B1" s="32"/>
      <c r="C1" s="32"/>
      <c r="D1" s="32"/>
      <c r="E1" s="32"/>
      <c r="F1" s="32"/>
      <c r="G1" s="32"/>
      <c r="H1" s="32"/>
      <c r="I1" s="32"/>
      <c r="J1" s="32"/>
      <c r="K1" s="32"/>
      <c r="L1" s="32"/>
      <c r="M1" s="32"/>
      <c r="N1" s="32"/>
      <c r="O1" s="32"/>
      <c r="P1" s="32"/>
      <c r="Q1" s="32"/>
      <c r="R1" s="32"/>
      <c r="S1" s="33"/>
    </row>
    <row r="2" spans="1:19" ht="24" customHeight="1">
      <c r="A2" s="88" t="s">
        <v>213</v>
      </c>
      <c r="B2" s="89" t="s">
        <v>135</v>
      </c>
      <c r="C2" s="90" t="s">
        <v>17</v>
      </c>
      <c r="D2" s="89" t="s">
        <v>241</v>
      </c>
      <c r="E2" s="90" t="s">
        <v>134</v>
      </c>
      <c r="F2" s="90" t="s">
        <v>127</v>
      </c>
      <c r="G2" s="90" t="s">
        <v>128</v>
      </c>
      <c r="H2" s="90" t="s">
        <v>204</v>
      </c>
      <c r="I2" s="91" t="s">
        <v>129</v>
      </c>
      <c r="J2" s="91" t="s">
        <v>130</v>
      </c>
      <c r="K2" s="91" t="s">
        <v>131</v>
      </c>
      <c r="L2" s="91" t="s">
        <v>132</v>
      </c>
      <c r="M2" s="90" t="s">
        <v>35</v>
      </c>
      <c r="N2" s="90"/>
      <c r="O2" s="90"/>
      <c r="P2" s="90"/>
      <c r="Q2" s="90"/>
      <c r="R2" s="90"/>
      <c r="S2" s="92" t="s">
        <v>133</v>
      </c>
    </row>
    <row r="3" spans="1:19" ht="41.25" customHeight="1">
      <c r="A3" s="93"/>
      <c r="B3" s="94"/>
      <c r="C3" s="95"/>
      <c r="D3" s="94"/>
      <c r="E3" s="95"/>
      <c r="F3" s="95"/>
      <c r="G3" s="95"/>
      <c r="H3" s="95"/>
      <c r="I3" s="96"/>
      <c r="J3" s="96"/>
      <c r="K3" s="96"/>
      <c r="L3" s="96"/>
      <c r="M3" s="97" t="s">
        <v>431</v>
      </c>
      <c r="N3" s="98"/>
      <c r="O3" s="99" t="s">
        <v>432</v>
      </c>
      <c r="P3" s="99" t="s">
        <v>433</v>
      </c>
      <c r="Q3" s="100" t="s">
        <v>336</v>
      </c>
      <c r="R3" s="101"/>
      <c r="S3" s="102"/>
    </row>
    <row r="4" spans="1:19" ht="63.75" customHeight="1">
      <c r="A4" s="103"/>
      <c r="B4" s="104"/>
      <c r="C4" s="95"/>
      <c r="D4" s="104"/>
      <c r="E4" s="95"/>
      <c r="F4" s="95"/>
      <c r="G4" s="95"/>
      <c r="H4" s="95"/>
      <c r="I4" s="96"/>
      <c r="J4" s="96"/>
      <c r="K4" s="96"/>
      <c r="L4" s="96"/>
      <c r="M4" s="105" t="s">
        <v>321</v>
      </c>
      <c r="N4" s="105" t="s">
        <v>322</v>
      </c>
      <c r="O4" s="41"/>
      <c r="P4" s="41"/>
      <c r="Q4" s="105" t="s">
        <v>434</v>
      </c>
      <c r="R4" s="105" t="s">
        <v>435</v>
      </c>
      <c r="S4" s="102"/>
    </row>
    <row r="5" spans="1:19" ht="13.5" thickBot="1">
      <c r="A5" s="106">
        <v>1</v>
      </c>
      <c r="B5" s="107">
        <v>2</v>
      </c>
      <c r="C5" s="107">
        <v>3</v>
      </c>
      <c r="D5" s="108">
        <v>4</v>
      </c>
      <c r="E5" s="107">
        <v>5</v>
      </c>
      <c r="F5" s="107">
        <v>6</v>
      </c>
      <c r="G5" s="107">
        <v>7</v>
      </c>
      <c r="H5" s="107">
        <v>8</v>
      </c>
      <c r="I5" s="109" t="s">
        <v>242</v>
      </c>
      <c r="J5" s="109" t="s">
        <v>3</v>
      </c>
      <c r="K5" s="109" t="s">
        <v>9</v>
      </c>
      <c r="L5" s="109" t="s">
        <v>140</v>
      </c>
      <c r="M5" s="107">
        <v>13</v>
      </c>
      <c r="N5" s="107">
        <v>14</v>
      </c>
      <c r="O5" s="107">
        <v>15</v>
      </c>
      <c r="P5" s="107">
        <v>16</v>
      </c>
      <c r="Q5" s="107">
        <v>17</v>
      </c>
      <c r="R5" s="107">
        <v>18</v>
      </c>
      <c r="S5" s="110">
        <v>19</v>
      </c>
    </row>
    <row r="6" spans="1:19" s="21" customFormat="1" ht="23.25" customHeight="1">
      <c r="A6" s="43" t="s">
        <v>564</v>
      </c>
      <c r="B6" s="44"/>
      <c r="C6" s="44"/>
      <c r="D6" s="44"/>
      <c r="E6" s="44"/>
      <c r="F6" s="44"/>
      <c r="G6" s="44"/>
      <c r="H6" s="44"/>
      <c r="I6" s="44"/>
      <c r="J6" s="44"/>
      <c r="K6" s="44"/>
      <c r="L6" s="44"/>
      <c r="M6" s="44"/>
      <c r="N6" s="44"/>
      <c r="O6" s="44"/>
      <c r="P6" s="44"/>
      <c r="Q6" s="44"/>
      <c r="R6" s="44"/>
      <c r="S6" s="45"/>
    </row>
    <row r="7" spans="1:19" ht="45.75" customHeight="1">
      <c r="A7" s="334">
        <v>703</v>
      </c>
      <c r="B7" s="68" t="s">
        <v>263</v>
      </c>
      <c r="C7" s="145" t="s">
        <v>91</v>
      </c>
      <c r="D7" s="146" t="s">
        <v>293</v>
      </c>
      <c r="E7" s="146" t="s">
        <v>547</v>
      </c>
      <c r="F7" s="144" t="s">
        <v>13</v>
      </c>
      <c r="G7" s="147">
        <v>39448</v>
      </c>
      <c r="H7" s="144" t="s">
        <v>137</v>
      </c>
      <c r="I7" s="148" t="s">
        <v>142</v>
      </c>
      <c r="J7" s="148" t="s">
        <v>4</v>
      </c>
      <c r="K7" s="148" t="s">
        <v>47</v>
      </c>
      <c r="L7" s="148" t="s">
        <v>146</v>
      </c>
      <c r="M7" s="149">
        <f t="shared" ref="M7:R7" si="0">SUM(M11:M12)</f>
        <v>1035965.1799999999</v>
      </c>
      <c r="N7" s="149">
        <f t="shared" si="0"/>
        <v>1035621.55</v>
      </c>
      <c r="O7" s="149">
        <f t="shared" si="0"/>
        <v>1675300</v>
      </c>
      <c r="P7" s="149">
        <f t="shared" si="0"/>
        <v>1673100</v>
      </c>
      <c r="Q7" s="149">
        <f t="shared" si="0"/>
        <v>1673100</v>
      </c>
      <c r="R7" s="149">
        <f t="shared" si="0"/>
        <v>1673100</v>
      </c>
      <c r="S7" s="335">
        <v>3</v>
      </c>
    </row>
    <row r="8" spans="1:19" s="2" customFormat="1" ht="15" customHeight="1">
      <c r="A8" s="336"/>
      <c r="B8" s="72"/>
      <c r="C8" s="151"/>
      <c r="D8" s="152"/>
      <c r="E8" s="152"/>
      <c r="F8" s="150"/>
      <c r="G8" s="153"/>
      <c r="H8" s="150"/>
      <c r="I8" s="154"/>
      <c r="J8" s="154"/>
      <c r="K8" s="154"/>
      <c r="L8" s="154"/>
      <c r="M8" s="155"/>
      <c r="N8" s="155"/>
      <c r="O8" s="155"/>
      <c r="P8" s="155"/>
      <c r="Q8" s="155"/>
      <c r="R8" s="155"/>
      <c r="S8" s="337"/>
    </row>
    <row r="9" spans="1:19" s="2" customFormat="1" ht="15.75" customHeight="1">
      <c r="A9" s="336"/>
      <c r="B9" s="72"/>
      <c r="C9" s="151"/>
      <c r="D9" s="152"/>
      <c r="E9" s="152"/>
      <c r="F9" s="150"/>
      <c r="G9" s="153"/>
      <c r="H9" s="150"/>
      <c r="I9" s="154"/>
      <c r="J9" s="154"/>
      <c r="K9" s="154"/>
      <c r="L9" s="154"/>
      <c r="M9" s="155"/>
      <c r="N9" s="155"/>
      <c r="O9" s="155"/>
      <c r="P9" s="155"/>
      <c r="Q9" s="155"/>
      <c r="R9" s="155"/>
      <c r="S9" s="337"/>
    </row>
    <row r="10" spans="1:19" ht="18" customHeight="1">
      <c r="A10" s="336"/>
      <c r="B10" s="72"/>
      <c r="C10" s="151"/>
      <c r="D10" s="152"/>
      <c r="E10" s="152"/>
      <c r="F10" s="150"/>
      <c r="G10" s="153"/>
      <c r="H10" s="150"/>
      <c r="I10" s="156"/>
      <c r="J10" s="156"/>
      <c r="K10" s="156"/>
      <c r="L10" s="156"/>
      <c r="M10" s="157"/>
      <c r="N10" s="157"/>
      <c r="O10" s="157"/>
      <c r="P10" s="157"/>
      <c r="Q10" s="157"/>
      <c r="R10" s="157"/>
      <c r="S10" s="338"/>
    </row>
    <row r="11" spans="1:19" ht="15" customHeight="1">
      <c r="A11" s="336"/>
      <c r="B11" s="72"/>
      <c r="C11" s="151"/>
      <c r="D11" s="152"/>
      <c r="E11" s="152"/>
      <c r="F11" s="150"/>
      <c r="G11" s="153"/>
      <c r="H11" s="150"/>
      <c r="I11" s="159" t="s">
        <v>142</v>
      </c>
      <c r="J11" s="159" t="s">
        <v>4</v>
      </c>
      <c r="K11" s="159" t="s">
        <v>47</v>
      </c>
      <c r="L11" s="159" t="s">
        <v>150</v>
      </c>
      <c r="M11" s="160">
        <v>797390</v>
      </c>
      <c r="N11" s="160">
        <v>797290.13</v>
      </c>
      <c r="O11" s="160">
        <v>1286700</v>
      </c>
      <c r="P11" s="160">
        <v>1285000</v>
      </c>
      <c r="Q11" s="160">
        <v>1285000</v>
      </c>
      <c r="R11" s="160">
        <v>1285000</v>
      </c>
      <c r="S11" s="339">
        <v>3</v>
      </c>
    </row>
    <row r="12" spans="1:19" ht="14.25" customHeight="1">
      <c r="A12" s="340"/>
      <c r="B12" s="76"/>
      <c r="C12" s="162"/>
      <c r="D12" s="163"/>
      <c r="E12" s="164"/>
      <c r="F12" s="158"/>
      <c r="G12" s="165"/>
      <c r="H12" s="158"/>
      <c r="I12" s="166" t="s">
        <v>142</v>
      </c>
      <c r="J12" s="166" t="s">
        <v>4</v>
      </c>
      <c r="K12" s="166" t="s">
        <v>47</v>
      </c>
      <c r="L12" s="166" t="s">
        <v>75</v>
      </c>
      <c r="M12" s="160">
        <v>238575.18</v>
      </c>
      <c r="N12" s="160">
        <v>238331.42</v>
      </c>
      <c r="O12" s="160">
        <v>388600</v>
      </c>
      <c r="P12" s="160">
        <v>388100</v>
      </c>
      <c r="Q12" s="160">
        <v>388100</v>
      </c>
      <c r="R12" s="160">
        <v>388100</v>
      </c>
      <c r="S12" s="339">
        <v>3</v>
      </c>
    </row>
    <row r="13" spans="1:19" ht="39" customHeight="1">
      <c r="A13" s="334">
        <v>703</v>
      </c>
      <c r="B13" s="69" t="s">
        <v>291</v>
      </c>
      <c r="C13" s="146" t="s">
        <v>96</v>
      </c>
      <c r="D13" s="167" t="s">
        <v>293</v>
      </c>
      <c r="E13" s="168" t="s">
        <v>546</v>
      </c>
      <c r="F13" s="169" t="s">
        <v>24</v>
      </c>
      <c r="G13" s="170">
        <v>39083</v>
      </c>
      <c r="H13" s="68" t="s">
        <v>137</v>
      </c>
      <c r="I13" s="171" t="s">
        <v>142</v>
      </c>
      <c r="J13" s="171" t="s">
        <v>4</v>
      </c>
      <c r="K13" s="171" t="s">
        <v>48</v>
      </c>
      <c r="L13" s="171" t="s">
        <v>146</v>
      </c>
      <c r="M13" s="46">
        <f t="shared" ref="M13:R13" si="1">SUM(M14:M15)</f>
        <v>2500</v>
      </c>
      <c r="N13" s="46">
        <f t="shared" si="1"/>
        <v>1.19</v>
      </c>
      <c r="O13" s="46">
        <f t="shared" si="1"/>
        <v>3000</v>
      </c>
      <c r="P13" s="46">
        <f t="shared" si="1"/>
        <v>2500</v>
      </c>
      <c r="Q13" s="46">
        <f t="shared" si="1"/>
        <v>2500</v>
      </c>
      <c r="R13" s="46">
        <f t="shared" si="1"/>
        <v>2500</v>
      </c>
      <c r="S13" s="339">
        <v>3</v>
      </c>
    </row>
    <row r="14" spans="1:19" s="2" customFormat="1" ht="15" customHeight="1">
      <c r="A14" s="336"/>
      <c r="B14" s="73"/>
      <c r="C14" s="152"/>
      <c r="D14" s="172"/>
      <c r="E14" s="173"/>
      <c r="F14" s="169"/>
      <c r="G14" s="170"/>
      <c r="H14" s="72"/>
      <c r="I14" s="166" t="s">
        <v>142</v>
      </c>
      <c r="J14" s="166" t="s">
        <v>4</v>
      </c>
      <c r="K14" s="166" t="s">
        <v>48</v>
      </c>
      <c r="L14" s="166" t="s">
        <v>144</v>
      </c>
      <c r="M14" s="160">
        <v>2000</v>
      </c>
      <c r="N14" s="160">
        <v>0</v>
      </c>
      <c r="O14" s="160">
        <v>2000</v>
      </c>
      <c r="P14" s="160">
        <v>2000</v>
      </c>
      <c r="Q14" s="160">
        <v>2000</v>
      </c>
      <c r="R14" s="160">
        <v>2000</v>
      </c>
      <c r="S14" s="339">
        <v>3</v>
      </c>
    </row>
    <row r="15" spans="1:19" s="2" customFormat="1" ht="12" customHeight="1">
      <c r="A15" s="340"/>
      <c r="B15" s="77"/>
      <c r="C15" s="164"/>
      <c r="D15" s="163"/>
      <c r="E15" s="174"/>
      <c r="F15" s="175"/>
      <c r="G15" s="176"/>
      <c r="H15" s="76"/>
      <c r="I15" s="166" t="s">
        <v>142</v>
      </c>
      <c r="J15" s="166" t="s">
        <v>4</v>
      </c>
      <c r="K15" s="166" t="s">
        <v>48</v>
      </c>
      <c r="L15" s="166" t="s">
        <v>44</v>
      </c>
      <c r="M15" s="160">
        <v>500</v>
      </c>
      <c r="N15" s="160">
        <v>1.19</v>
      </c>
      <c r="O15" s="160">
        <v>1000</v>
      </c>
      <c r="P15" s="160">
        <v>500</v>
      </c>
      <c r="Q15" s="160">
        <v>500</v>
      </c>
      <c r="R15" s="160">
        <v>500</v>
      </c>
      <c r="S15" s="339">
        <v>3</v>
      </c>
    </row>
    <row r="16" spans="1:19" ht="111" customHeight="1">
      <c r="A16" s="341">
        <v>703</v>
      </c>
      <c r="B16" s="69" t="s">
        <v>490</v>
      </c>
      <c r="C16" s="145" t="s">
        <v>97</v>
      </c>
      <c r="D16" s="167" t="s">
        <v>282</v>
      </c>
      <c r="E16" s="177" t="s">
        <v>548</v>
      </c>
      <c r="F16" s="54" t="s">
        <v>11</v>
      </c>
      <c r="G16" s="178">
        <v>39448</v>
      </c>
      <c r="H16" s="61" t="s">
        <v>137</v>
      </c>
      <c r="I16" s="171" t="s">
        <v>142</v>
      </c>
      <c r="J16" s="171" t="s">
        <v>138</v>
      </c>
      <c r="K16" s="171" t="s">
        <v>49</v>
      </c>
      <c r="L16" s="171" t="s">
        <v>146</v>
      </c>
      <c r="M16" s="46">
        <f t="shared" ref="M16:R16" si="2">SUM(M17:M19)</f>
        <v>1404600</v>
      </c>
      <c r="N16" s="46">
        <f t="shared" si="2"/>
        <v>1404600</v>
      </c>
      <c r="O16" s="46">
        <f t="shared" si="2"/>
        <v>1523100</v>
      </c>
      <c r="P16" s="46">
        <f t="shared" si="2"/>
        <v>1523100</v>
      </c>
      <c r="Q16" s="46">
        <f t="shared" si="2"/>
        <v>1523100</v>
      </c>
      <c r="R16" s="46">
        <f t="shared" si="2"/>
        <v>1523100</v>
      </c>
      <c r="S16" s="339">
        <v>3</v>
      </c>
    </row>
    <row r="17" spans="1:19" s="2" customFormat="1" ht="15" customHeight="1">
      <c r="A17" s="342"/>
      <c r="B17" s="73"/>
      <c r="C17" s="151"/>
      <c r="D17" s="172"/>
      <c r="E17" s="173" t="s">
        <v>557</v>
      </c>
      <c r="F17" s="73" t="s">
        <v>12</v>
      </c>
      <c r="G17" s="180">
        <v>38749</v>
      </c>
      <c r="H17" s="73" t="s">
        <v>137</v>
      </c>
      <c r="I17" s="166" t="s">
        <v>142</v>
      </c>
      <c r="J17" s="166" t="s">
        <v>138</v>
      </c>
      <c r="K17" s="166" t="s">
        <v>49</v>
      </c>
      <c r="L17" s="166" t="s">
        <v>150</v>
      </c>
      <c r="M17" s="160">
        <v>1028853.67</v>
      </c>
      <c r="N17" s="160">
        <v>1028853.67</v>
      </c>
      <c r="O17" s="160">
        <v>1096000</v>
      </c>
      <c r="P17" s="160">
        <v>1096000</v>
      </c>
      <c r="Q17" s="160">
        <v>1096000</v>
      </c>
      <c r="R17" s="160">
        <v>1096000</v>
      </c>
      <c r="S17" s="339">
        <v>3</v>
      </c>
    </row>
    <row r="18" spans="1:19" s="2" customFormat="1" ht="15" customHeight="1">
      <c r="A18" s="342"/>
      <c r="B18" s="73"/>
      <c r="C18" s="151"/>
      <c r="D18" s="172"/>
      <c r="E18" s="173"/>
      <c r="F18" s="73"/>
      <c r="G18" s="180"/>
      <c r="H18" s="73"/>
      <c r="I18" s="166" t="s">
        <v>142</v>
      </c>
      <c r="J18" s="166" t="s">
        <v>138</v>
      </c>
      <c r="K18" s="166" t="s">
        <v>49</v>
      </c>
      <c r="L18" s="166" t="s">
        <v>75</v>
      </c>
      <c r="M18" s="160">
        <v>307433.82</v>
      </c>
      <c r="N18" s="160">
        <v>307433.82</v>
      </c>
      <c r="O18" s="160">
        <v>331000</v>
      </c>
      <c r="P18" s="160">
        <v>331000</v>
      </c>
      <c r="Q18" s="160">
        <v>331000</v>
      </c>
      <c r="R18" s="160">
        <v>331000</v>
      </c>
      <c r="S18" s="339">
        <v>3</v>
      </c>
    </row>
    <row r="19" spans="1:19" s="2" customFormat="1" ht="69" customHeight="1">
      <c r="A19" s="342"/>
      <c r="B19" s="77"/>
      <c r="C19" s="151"/>
      <c r="D19" s="163"/>
      <c r="E19" s="174"/>
      <c r="F19" s="77"/>
      <c r="G19" s="180"/>
      <c r="H19" s="73"/>
      <c r="I19" s="166" t="s">
        <v>142</v>
      </c>
      <c r="J19" s="166" t="s">
        <v>138</v>
      </c>
      <c r="K19" s="166" t="s">
        <v>49</v>
      </c>
      <c r="L19" s="166" t="s">
        <v>144</v>
      </c>
      <c r="M19" s="160">
        <v>68312.509999999995</v>
      </c>
      <c r="N19" s="160">
        <v>68312.509999999995</v>
      </c>
      <c r="O19" s="160">
        <v>96100</v>
      </c>
      <c r="P19" s="160">
        <v>96100</v>
      </c>
      <c r="Q19" s="160">
        <v>96100</v>
      </c>
      <c r="R19" s="160">
        <v>96100</v>
      </c>
      <c r="S19" s="339">
        <v>3</v>
      </c>
    </row>
    <row r="20" spans="1:19" ht="115.5" customHeight="1">
      <c r="A20" s="341">
        <v>703</v>
      </c>
      <c r="B20" s="69" t="s">
        <v>330</v>
      </c>
      <c r="C20" s="145" t="s">
        <v>98</v>
      </c>
      <c r="D20" s="167" t="s">
        <v>260</v>
      </c>
      <c r="E20" s="181" t="s">
        <v>549</v>
      </c>
      <c r="F20" s="169" t="s">
        <v>11</v>
      </c>
      <c r="G20" s="178">
        <v>39448</v>
      </c>
      <c r="H20" s="61" t="s">
        <v>137</v>
      </c>
      <c r="I20" s="171" t="s">
        <v>142</v>
      </c>
      <c r="J20" s="171" t="s">
        <v>138</v>
      </c>
      <c r="K20" s="171" t="s">
        <v>50</v>
      </c>
      <c r="L20" s="171" t="s">
        <v>146</v>
      </c>
      <c r="M20" s="46">
        <f t="shared" ref="M20:R20" si="3">SUM(M21:M23)</f>
        <v>560700</v>
      </c>
      <c r="N20" s="46">
        <f t="shared" si="3"/>
        <v>560700</v>
      </c>
      <c r="O20" s="46">
        <f t="shared" si="3"/>
        <v>682800</v>
      </c>
      <c r="P20" s="46">
        <f t="shared" si="3"/>
        <v>682800</v>
      </c>
      <c r="Q20" s="46">
        <f t="shared" si="3"/>
        <v>682800</v>
      </c>
      <c r="R20" s="46">
        <f t="shared" si="3"/>
        <v>682800</v>
      </c>
      <c r="S20" s="339">
        <v>3</v>
      </c>
    </row>
    <row r="21" spans="1:19" s="2" customFormat="1" ht="15" customHeight="1">
      <c r="A21" s="342"/>
      <c r="B21" s="73"/>
      <c r="C21" s="151"/>
      <c r="D21" s="172"/>
      <c r="E21" s="173" t="s">
        <v>550</v>
      </c>
      <c r="F21" s="169" t="s">
        <v>136</v>
      </c>
      <c r="G21" s="170">
        <v>39083</v>
      </c>
      <c r="H21" s="182" t="s">
        <v>137</v>
      </c>
      <c r="I21" s="183" t="s">
        <v>142</v>
      </c>
      <c r="J21" s="183" t="s">
        <v>138</v>
      </c>
      <c r="K21" s="183" t="s">
        <v>50</v>
      </c>
      <c r="L21" s="183" t="s">
        <v>150</v>
      </c>
      <c r="M21" s="184">
        <v>410200.07</v>
      </c>
      <c r="N21" s="184">
        <v>410200.07</v>
      </c>
      <c r="O21" s="184">
        <v>444400</v>
      </c>
      <c r="P21" s="184">
        <v>444400</v>
      </c>
      <c r="Q21" s="184">
        <v>444400</v>
      </c>
      <c r="R21" s="184">
        <v>444400</v>
      </c>
      <c r="S21" s="343">
        <v>3</v>
      </c>
    </row>
    <row r="22" spans="1:19" s="2" customFormat="1" ht="15" customHeight="1">
      <c r="A22" s="342"/>
      <c r="B22" s="73"/>
      <c r="C22" s="151"/>
      <c r="D22" s="172"/>
      <c r="E22" s="173"/>
      <c r="F22" s="169"/>
      <c r="G22" s="170"/>
      <c r="H22" s="169"/>
      <c r="I22" s="183" t="s">
        <v>142</v>
      </c>
      <c r="J22" s="183" t="s">
        <v>138</v>
      </c>
      <c r="K22" s="183" t="s">
        <v>50</v>
      </c>
      <c r="L22" s="183" t="s">
        <v>75</v>
      </c>
      <c r="M22" s="184">
        <v>115471.53</v>
      </c>
      <c r="N22" s="184">
        <v>115471.53</v>
      </c>
      <c r="O22" s="184">
        <v>134200</v>
      </c>
      <c r="P22" s="184">
        <v>134200</v>
      </c>
      <c r="Q22" s="184">
        <v>134200</v>
      </c>
      <c r="R22" s="184">
        <v>134200</v>
      </c>
      <c r="S22" s="343">
        <v>3</v>
      </c>
    </row>
    <row r="23" spans="1:19" s="2" customFormat="1" ht="75.75" customHeight="1">
      <c r="A23" s="342"/>
      <c r="B23" s="77"/>
      <c r="C23" s="151"/>
      <c r="D23" s="172"/>
      <c r="E23" s="173"/>
      <c r="F23" s="175"/>
      <c r="G23" s="170"/>
      <c r="H23" s="169"/>
      <c r="I23" s="166" t="s">
        <v>142</v>
      </c>
      <c r="J23" s="166" t="s">
        <v>138</v>
      </c>
      <c r="K23" s="166" t="s">
        <v>50</v>
      </c>
      <c r="L23" s="166" t="s">
        <v>144</v>
      </c>
      <c r="M23" s="160">
        <v>35028.400000000001</v>
      </c>
      <c r="N23" s="160">
        <v>35028.400000000001</v>
      </c>
      <c r="O23" s="160">
        <v>104200</v>
      </c>
      <c r="P23" s="160">
        <v>104200</v>
      </c>
      <c r="Q23" s="160">
        <v>104200</v>
      </c>
      <c r="R23" s="160">
        <v>104200</v>
      </c>
      <c r="S23" s="339">
        <v>3</v>
      </c>
    </row>
    <row r="24" spans="1:19" ht="63" customHeight="1">
      <c r="A24" s="341">
        <v>703</v>
      </c>
      <c r="B24" s="54" t="s">
        <v>491</v>
      </c>
      <c r="C24" s="145" t="s">
        <v>99</v>
      </c>
      <c r="D24" s="167" t="s">
        <v>294</v>
      </c>
      <c r="E24" s="177" t="s">
        <v>551</v>
      </c>
      <c r="F24" s="169" t="s">
        <v>136</v>
      </c>
      <c r="G24" s="178">
        <v>40651</v>
      </c>
      <c r="H24" s="61" t="s">
        <v>137</v>
      </c>
      <c r="I24" s="171" t="s">
        <v>142</v>
      </c>
      <c r="J24" s="171" t="s">
        <v>138</v>
      </c>
      <c r="K24" s="171" t="s">
        <v>47</v>
      </c>
      <c r="L24" s="171" t="s">
        <v>146</v>
      </c>
      <c r="M24" s="46">
        <f t="shared" ref="M24:R24" si="4">SUM(M25:M27)</f>
        <v>19806234.82</v>
      </c>
      <c r="N24" s="46">
        <f t="shared" si="4"/>
        <v>19674072.289999999</v>
      </c>
      <c r="O24" s="46">
        <f t="shared" si="4"/>
        <v>25628800</v>
      </c>
      <c r="P24" s="46">
        <f t="shared" si="4"/>
        <v>25597300</v>
      </c>
      <c r="Q24" s="46">
        <f t="shared" si="4"/>
        <v>25597300</v>
      </c>
      <c r="R24" s="46">
        <f t="shared" si="4"/>
        <v>25597300</v>
      </c>
      <c r="S24" s="339">
        <v>3</v>
      </c>
    </row>
    <row r="25" spans="1:19" s="2" customFormat="1" ht="15" customHeight="1">
      <c r="A25" s="342"/>
      <c r="B25" s="169"/>
      <c r="C25" s="151"/>
      <c r="D25" s="172"/>
      <c r="E25" s="173" t="s">
        <v>552</v>
      </c>
      <c r="F25" s="73" t="s">
        <v>8</v>
      </c>
      <c r="G25" s="180">
        <v>39448</v>
      </c>
      <c r="H25" s="72" t="s">
        <v>137</v>
      </c>
      <c r="I25" s="183" t="s">
        <v>142</v>
      </c>
      <c r="J25" s="183" t="s">
        <v>138</v>
      </c>
      <c r="K25" s="166" t="s">
        <v>47</v>
      </c>
      <c r="L25" s="183" t="s">
        <v>150</v>
      </c>
      <c r="M25" s="184">
        <v>15091369.68</v>
      </c>
      <c r="N25" s="184">
        <v>14997229.800000001</v>
      </c>
      <c r="O25" s="184">
        <v>19684200</v>
      </c>
      <c r="P25" s="184">
        <v>19660000</v>
      </c>
      <c r="Q25" s="184">
        <v>19660000</v>
      </c>
      <c r="R25" s="184">
        <v>19660000</v>
      </c>
      <c r="S25" s="343">
        <v>3</v>
      </c>
    </row>
    <row r="26" spans="1:19" s="2" customFormat="1" ht="15" customHeight="1">
      <c r="A26" s="342"/>
      <c r="B26" s="169"/>
      <c r="C26" s="151"/>
      <c r="D26" s="172"/>
      <c r="E26" s="173"/>
      <c r="F26" s="73"/>
      <c r="G26" s="180"/>
      <c r="H26" s="72"/>
      <c r="I26" s="183" t="s">
        <v>142</v>
      </c>
      <c r="J26" s="183" t="s">
        <v>138</v>
      </c>
      <c r="K26" s="166" t="s">
        <v>47</v>
      </c>
      <c r="L26" s="183" t="s">
        <v>151</v>
      </c>
      <c r="M26" s="184">
        <v>204340.32</v>
      </c>
      <c r="N26" s="184">
        <v>204340.32</v>
      </c>
      <c r="O26" s="184">
        <v>0</v>
      </c>
      <c r="P26" s="184">
        <v>0</v>
      </c>
      <c r="Q26" s="184">
        <v>0</v>
      </c>
      <c r="R26" s="184">
        <v>0</v>
      </c>
      <c r="S26" s="343">
        <v>3</v>
      </c>
    </row>
    <row r="27" spans="1:19" s="2" customFormat="1" ht="82.5" customHeight="1">
      <c r="A27" s="344"/>
      <c r="B27" s="175"/>
      <c r="C27" s="162"/>
      <c r="D27" s="163"/>
      <c r="E27" s="174"/>
      <c r="F27" s="77"/>
      <c r="G27" s="186"/>
      <c r="H27" s="76"/>
      <c r="I27" s="159" t="s">
        <v>142</v>
      </c>
      <c r="J27" s="159" t="s">
        <v>138</v>
      </c>
      <c r="K27" s="159" t="s">
        <v>47</v>
      </c>
      <c r="L27" s="159" t="s">
        <v>75</v>
      </c>
      <c r="M27" s="160">
        <v>4510524.82</v>
      </c>
      <c r="N27" s="160">
        <v>4472502.17</v>
      </c>
      <c r="O27" s="160">
        <v>5944600</v>
      </c>
      <c r="P27" s="160">
        <v>5937300</v>
      </c>
      <c r="Q27" s="160">
        <v>5937300</v>
      </c>
      <c r="R27" s="160">
        <v>5937300</v>
      </c>
      <c r="S27" s="339">
        <v>3</v>
      </c>
    </row>
    <row r="28" spans="1:19" ht="24" customHeight="1">
      <c r="A28" s="341">
        <v>703</v>
      </c>
      <c r="B28" s="69" t="s">
        <v>266</v>
      </c>
      <c r="C28" s="146" t="s">
        <v>96</v>
      </c>
      <c r="D28" s="167" t="s">
        <v>294</v>
      </c>
      <c r="E28" s="168" t="s">
        <v>553</v>
      </c>
      <c r="F28" s="54" t="s">
        <v>105</v>
      </c>
      <c r="G28" s="187">
        <v>40651</v>
      </c>
      <c r="H28" s="68" t="s">
        <v>137</v>
      </c>
      <c r="I28" s="188" t="s">
        <v>142</v>
      </c>
      <c r="J28" s="188" t="s">
        <v>138</v>
      </c>
      <c r="K28" s="188" t="s">
        <v>48</v>
      </c>
      <c r="L28" s="188" t="s">
        <v>146</v>
      </c>
      <c r="M28" s="46">
        <f t="shared" ref="M28:R28" si="5">SUM(M29:M30)</f>
        <v>21500</v>
      </c>
      <c r="N28" s="46">
        <f t="shared" si="5"/>
        <v>10268.629999999999</v>
      </c>
      <c r="O28" s="46">
        <f t="shared" si="5"/>
        <v>22000</v>
      </c>
      <c r="P28" s="46">
        <f t="shared" si="5"/>
        <v>21500</v>
      </c>
      <c r="Q28" s="46">
        <f t="shared" si="5"/>
        <v>21500</v>
      </c>
      <c r="R28" s="46">
        <f t="shared" si="5"/>
        <v>21500</v>
      </c>
      <c r="S28" s="339">
        <v>3</v>
      </c>
    </row>
    <row r="29" spans="1:19" s="2" customFormat="1" ht="15" customHeight="1">
      <c r="A29" s="342"/>
      <c r="B29" s="73"/>
      <c r="C29" s="152"/>
      <c r="D29" s="172"/>
      <c r="E29" s="173"/>
      <c r="F29" s="189"/>
      <c r="G29" s="180"/>
      <c r="H29" s="72"/>
      <c r="I29" s="159" t="s">
        <v>142</v>
      </c>
      <c r="J29" s="159" t="s">
        <v>138</v>
      </c>
      <c r="K29" s="159" t="s">
        <v>48</v>
      </c>
      <c r="L29" s="159" t="s">
        <v>144</v>
      </c>
      <c r="M29" s="160">
        <v>20500</v>
      </c>
      <c r="N29" s="160">
        <v>9459</v>
      </c>
      <c r="O29" s="160">
        <v>21000</v>
      </c>
      <c r="P29" s="160">
        <v>20500</v>
      </c>
      <c r="Q29" s="160">
        <v>20500</v>
      </c>
      <c r="R29" s="160">
        <v>20500</v>
      </c>
      <c r="S29" s="343">
        <v>3</v>
      </c>
    </row>
    <row r="30" spans="1:19" s="4" customFormat="1" ht="29.25" customHeight="1">
      <c r="A30" s="344"/>
      <c r="B30" s="77"/>
      <c r="C30" s="164"/>
      <c r="D30" s="163"/>
      <c r="E30" s="174"/>
      <c r="F30" s="190"/>
      <c r="G30" s="186"/>
      <c r="H30" s="76"/>
      <c r="I30" s="166" t="s">
        <v>142</v>
      </c>
      <c r="J30" s="166" t="s">
        <v>138</v>
      </c>
      <c r="K30" s="166" t="s">
        <v>48</v>
      </c>
      <c r="L30" s="166" t="s">
        <v>44</v>
      </c>
      <c r="M30" s="160">
        <v>1000</v>
      </c>
      <c r="N30" s="160">
        <v>809.63</v>
      </c>
      <c r="O30" s="160">
        <v>1000</v>
      </c>
      <c r="P30" s="160">
        <v>1000</v>
      </c>
      <c r="Q30" s="160">
        <v>1000</v>
      </c>
      <c r="R30" s="160">
        <v>1000</v>
      </c>
      <c r="S30" s="345">
        <v>3</v>
      </c>
    </row>
    <row r="31" spans="1:19" ht="75" customHeight="1">
      <c r="A31" s="341">
        <v>703</v>
      </c>
      <c r="B31" s="192" t="s">
        <v>267</v>
      </c>
      <c r="C31" s="167" t="s">
        <v>231</v>
      </c>
      <c r="D31" s="167" t="s">
        <v>295</v>
      </c>
      <c r="E31" s="193" t="s">
        <v>554</v>
      </c>
      <c r="F31" s="191" t="s">
        <v>136</v>
      </c>
      <c r="G31" s="194">
        <v>43101</v>
      </c>
      <c r="H31" s="60" t="s">
        <v>137</v>
      </c>
      <c r="I31" s="171" t="s">
        <v>142</v>
      </c>
      <c r="J31" s="171" t="s">
        <v>138</v>
      </c>
      <c r="K31" s="171" t="s">
        <v>185</v>
      </c>
      <c r="L31" s="171" t="s">
        <v>144</v>
      </c>
      <c r="M31" s="46">
        <v>49800</v>
      </c>
      <c r="N31" s="46">
        <v>49800</v>
      </c>
      <c r="O31" s="46">
        <v>197000</v>
      </c>
      <c r="P31" s="46">
        <v>113500</v>
      </c>
      <c r="Q31" s="46">
        <v>113500</v>
      </c>
      <c r="R31" s="46">
        <v>113500</v>
      </c>
      <c r="S31" s="346" t="s">
        <v>273</v>
      </c>
    </row>
    <row r="32" spans="1:19" ht="62.25" customHeight="1">
      <c r="A32" s="341">
        <v>703</v>
      </c>
      <c r="B32" s="69" t="s">
        <v>268</v>
      </c>
      <c r="C32" s="146" t="s">
        <v>32</v>
      </c>
      <c r="D32" s="167" t="s">
        <v>294</v>
      </c>
      <c r="E32" s="181" t="s">
        <v>551</v>
      </c>
      <c r="F32" s="169" t="s">
        <v>136</v>
      </c>
      <c r="G32" s="170">
        <v>40651</v>
      </c>
      <c r="H32" s="182" t="s">
        <v>137</v>
      </c>
      <c r="I32" s="195" t="s">
        <v>142</v>
      </c>
      <c r="J32" s="195" t="s">
        <v>138</v>
      </c>
      <c r="K32" s="195" t="s">
        <v>69</v>
      </c>
      <c r="L32" s="195" t="s">
        <v>146</v>
      </c>
      <c r="M32" s="46">
        <f t="shared" ref="M32:R32" si="6">SUM(M33:M34)</f>
        <v>2133800</v>
      </c>
      <c r="N32" s="46">
        <f t="shared" si="6"/>
        <v>2133732.9500000002</v>
      </c>
      <c r="O32" s="46">
        <f t="shared" si="6"/>
        <v>2729500</v>
      </c>
      <c r="P32" s="46">
        <f t="shared" si="6"/>
        <v>2835000</v>
      </c>
      <c r="Q32" s="46">
        <f t="shared" si="6"/>
        <v>2835000</v>
      </c>
      <c r="R32" s="46">
        <f t="shared" si="6"/>
        <v>2835000</v>
      </c>
      <c r="S32" s="347">
        <v>3</v>
      </c>
    </row>
    <row r="33" spans="1:19" ht="15" customHeight="1">
      <c r="A33" s="342"/>
      <c r="B33" s="73"/>
      <c r="C33" s="152"/>
      <c r="D33" s="172"/>
      <c r="E33" s="173" t="s">
        <v>552</v>
      </c>
      <c r="F33" s="73" t="s">
        <v>136</v>
      </c>
      <c r="G33" s="180">
        <v>39448</v>
      </c>
      <c r="H33" s="72" t="s">
        <v>137</v>
      </c>
      <c r="I33" s="196" t="s">
        <v>142</v>
      </c>
      <c r="J33" s="196" t="s">
        <v>138</v>
      </c>
      <c r="K33" s="196" t="s">
        <v>69</v>
      </c>
      <c r="L33" s="196" t="s">
        <v>150</v>
      </c>
      <c r="M33" s="184">
        <v>1668300</v>
      </c>
      <c r="N33" s="184">
        <v>1668248.31</v>
      </c>
      <c r="O33" s="184">
        <v>2178500</v>
      </c>
      <c r="P33" s="184">
        <v>2177400</v>
      </c>
      <c r="Q33" s="184">
        <v>2177400</v>
      </c>
      <c r="R33" s="184">
        <v>2177400</v>
      </c>
      <c r="S33" s="343">
        <v>3</v>
      </c>
    </row>
    <row r="34" spans="1:19" ht="89.25" customHeight="1">
      <c r="A34" s="344"/>
      <c r="B34" s="77"/>
      <c r="C34" s="152"/>
      <c r="D34" s="163"/>
      <c r="E34" s="174"/>
      <c r="F34" s="77"/>
      <c r="G34" s="186"/>
      <c r="H34" s="76"/>
      <c r="I34" s="159" t="s">
        <v>142</v>
      </c>
      <c r="J34" s="159" t="s">
        <v>138</v>
      </c>
      <c r="K34" s="159" t="s">
        <v>69</v>
      </c>
      <c r="L34" s="159" t="s">
        <v>75</v>
      </c>
      <c r="M34" s="160">
        <v>465500</v>
      </c>
      <c r="N34" s="160">
        <v>465484.64</v>
      </c>
      <c r="O34" s="160">
        <v>551000</v>
      </c>
      <c r="P34" s="160">
        <v>657600</v>
      </c>
      <c r="Q34" s="160">
        <v>657600</v>
      </c>
      <c r="R34" s="160">
        <v>657600</v>
      </c>
      <c r="S34" s="339">
        <v>3</v>
      </c>
    </row>
    <row r="35" spans="1:19" ht="42" customHeight="1">
      <c r="A35" s="334">
        <v>703</v>
      </c>
      <c r="B35" s="69" t="s">
        <v>533</v>
      </c>
      <c r="C35" s="146" t="s">
        <v>337</v>
      </c>
      <c r="D35" s="167" t="s">
        <v>294</v>
      </c>
      <c r="E35" s="197" t="s">
        <v>555</v>
      </c>
      <c r="F35" s="144" t="s">
        <v>136</v>
      </c>
      <c r="G35" s="198">
        <v>44803</v>
      </c>
      <c r="H35" s="68" t="s">
        <v>137</v>
      </c>
      <c r="I35" s="188" t="s">
        <v>142</v>
      </c>
      <c r="J35" s="188" t="s">
        <v>138</v>
      </c>
      <c r="K35" s="188" t="s">
        <v>338</v>
      </c>
      <c r="L35" s="188" t="s">
        <v>146</v>
      </c>
      <c r="M35" s="46">
        <f>M36+M37</f>
        <v>558080.9</v>
      </c>
      <c r="N35" s="46">
        <f>N36+N37</f>
        <v>558080.9</v>
      </c>
      <c r="O35" s="46">
        <f>O36+O37</f>
        <v>0</v>
      </c>
      <c r="P35" s="160"/>
      <c r="Q35" s="160"/>
      <c r="R35" s="160"/>
      <c r="S35" s="339">
        <v>3</v>
      </c>
    </row>
    <row r="36" spans="1:19" ht="40.5" customHeight="1">
      <c r="A36" s="336"/>
      <c r="B36" s="73"/>
      <c r="C36" s="152"/>
      <c r="D36" s="199"/>
      <c r="E36" s="200"/>
      <c r="F36" s="150"/>
      <c r="G36" s="72"/>
      <c r="H36" s="72"/>
      <c r="I36" s="159" t="s">
        <v>142</v>
      </c>
      <c r="J36" s="159" t="s">
        <v>138</v>
      </c>
      <c r="K36" s="159" t="s">
        <v>339</v>
      </c>
      <c r="L36" s="159" t="s">
        <v>150</v>
      </c>
      <c r="M36" s="160">
        <v>428650</v>
      </c>
      <c r="N36" s="160">
        <v>428650</v>
      </c>
      <c r="O36" s="160">
        <v>0</v>
      </c>
      <c r="P36" s="160"/>
      <c r="Q36" s="160"/>
      <c r="R36" s="160"/>
      <c r="S36" s="339">
        <v>3</v>
      </c>
    </row>
    <row r="37" spans="1:19" ht="64.5" customHeight="1">
      <c r="A37" s="340"/>
      <c r="B37" s="77"/>
      <c r="C37" s="164"/>
      <c r="D37" s="199"/>
      <c r="E37" s="201"/>
      <c r="F37" s="158"/>
      <c r="G37" s="76"/>
      <c r="H37" s="76"/>
      <c r="I37" s="159" t="s">
        <v>142</v>
      </c>
      <c r="J37" s="159" t="s">
        <v>138</v>
      </c>
      <c r="K37" s="159" t="s">
        <v>338</v>
      </c>
      <c r="L37" s="159" t="s">
        <v>75</v>
      </c>
      <c r="M37" s="160">
        <v>129430.9</v>
      </c>
      <c r="N37" s="160">
        <v>129430.9</v>
      </c>
      <c r="O37" s="160">
        <v>0</v>
      </c>
      <c r="P37" s="160"/>
      <c r="Q37" s="160"/>
      <c r="R37" s="160"/>
      <c r="S37" s="339">
        <v>3</v>
      </c>
    </row>
    <row r="38" spans="1:19" ht="105.75" customHeight="1">
      <c r="A38" s="348">
        <v>703</v>
      </c>
      <c r="B38" s="192" t="s">
        <v>492</v>
      </c>
      <c r="C38" s="162" t="s">
        <v>100</v>
      </c>
      <c r="D38" s="167" t="s">
        <v>261</v>
      </c>
      <c r="E38" s="202" t="s">
        <v>556</v>
      </c>
      <c r="F38" s="192" t="s">
        <v>8</v>
      </c>
      <c r="G38" s="194">
        <v>38807</v>
      </c>
      <c r="H38" s="60" t="s">
        <v>137</v>
      </c>
      <c r="I38" s="171" t="s">
        <v>142</v>
      </c>
      <c r="J38" s="171" t="s">
        <v>6</v>
      </c>
      <c r="K38" s="188" t="s">
        <v>51</v>
      </c>
      <c r="L38" s="188" t="s">
        <v>144</v>
      </c>
      <c r="M38" s="46">
        <v>57700</v>
      </c>
      <c r="N38" s="46">
        <v>57700</v>
      </c>
      <c r="O38" s="46">
        <v>800</v>
      </c>
      <c r="P38" s="46">
        <v>800</v>
      </c>
      <c r="Q38" s="46">
        <v>800</v>
      </c>
      <c r="R38" s="46">
        <v>800</v>
      </c>
      <c r="S38" s="339">
        <v>3</v>
      </c>
    </row>
    <row r="39" spans="1:19" s="2" customFormat="1" ht="81.75" customHeight="1">
      <c r="A39" s="342">
        <v>703</v>
      </c>
      <c r="B39" s="175" t="s">
        <v>493</v>
      </c>
      <c r="C39" s="172" t="s">
        <v>234</v>
      </c>
      <c r="D39" s="167" t="s">
        <v>296</v>
      </c>
      <c r="E39" s="193" t="s">
        <v>325</v>
      </c>
      <c r="F39" s="192" t="s">
        <v>136</v>
      </c>
      <c r="G39" s="194">
        <v>44287</v>
      </c>
      <c r="H39" s="60" t="s">
        <v>137</v>
      </c>
      <c r="I39" s="195" t="s">
        <v>142</v>
      </c>
      <c r="J39" s="195" t="s">
        <v>9</v>
      </c>
      <c r="K39" s="188" t="s">
        <v>240</v>
      </c>
      <c r="L39" s="188" t="s">
        <v>155</v>
      </c>
      <c r="M39" s="46">
        <v>1001728</v>
      </c>
      <c r="N39" s="46">
        <v>0</v>
      </c>
      <c r="O39" s="46">
        <v>500000</v>
      </c>
      <c r="P39" s="46">
        <v>500000</v>
      </c>
      <c r="Q39" s="46">
        <v>500000</v>
      </c>
      <c r="R39" s="46">
        <v>500000</v>
      </c>
      <c r="S39" s="339">
        <v>3</v>
      </c>
    </row>
    <row r="40" spans="1:19" ht="71.25" customHeight="1">
      <c r="A40" s="341">
        <v>703</v>
      </c>
      <c r="B40" s="54" t="s">
        <v>269</v>
      </c>
      <c r="C40" s="146" t="s">
        <v>118</v>
      </c>
      <c r="D40" s="167" t="s">
        <v>297</v>
      </c>
      <c r="E40" s="168" t="s">
        <v>211</v>
      </c>
      <c r="F40" s="54" t="s">
        <v>136</v>
      </c>
      <c r="G40" s="178">
        <v>43901</v>
      </c>
      <c r="H40" s="54" t="s">
        <v>137</v>
      </c>
      <c r="I40" s="188" t="s">
        <v>142</v>
      </c>
      <c r="J40" s="188" t="s">
        <v>143</v>
      </c>
      <c r="K40" s="188" t="s">
        <v>119</v>
      </c>
      <c r="L40" s="188" t="s">
        <v>146</v>
      </c>
      <c r="M40" s="46">
        <f>SUM(M41:M42)</f>
        <v>225000</v>
      </c>
      <c r="N40" s="46">
        <f>SUM(N41:N42)</f>
        <v>204046.8</v>
      </c>
      <c r="O40" s="46">
        <f>O41+O42</f>
        <v>200000</v>
      </c>
      <c r="P40" s="46">
        <f>P41+P42</f>
        <v>175000</v>
      </c>
      <c r="Q40" s="46">
        <v>175000</v>
      </c>
      <c r="R40" s="46">
        <v>175000</v>
      </c>
      <c r="S40" s="339">
        <v>3</v>
      </c>
    </row>
    <row r="41" spans="1:19" s="2" customFormat="1" ht="15" customHeight="1">
      <c r="A41" s="342"/>
      <c r="B41" s="169"/>
      <c r="C41" s="152"/>
      <c r="D41" s="172"/>
      <c r="E41" s="173"/>
      <c r="F41" s="169"/>
      <c r="G41" s="203"/>
      <c r="H41" s="169"/>
      <c r="I41" s="166" t="s">
        <v>142</v>
      </c>
      <c r="J41" s="166" t="s">
        <v>143</v>
      </c>
      <c r="K41" s="166" t="s">
        <v>119</v>
      </c>
      <c r="L41" s="159" t="s">
        <v>88</v>
      </c>
      <c r="M41" s="160">
        <v>50000</v>
      </c>
      <c r="N41" s="160">
        <v>48046.8</v>
      </c>
      <c r="O41" s="160">
        <v>100000</v>
      </c>
      <c r="P41" s="160">
        <v>50000</v>
      </c>
      <c r="Q41" s="160">
        <v>50000</v>
      </c>
      <c r="R41" s="160">
        <v>50000</v>
      </c>
      <c r="S41" s="339">
        <v>3</v>
      </c>
    </row>
    <row r="42" spans="1:19" s="2" customFormat="1" ht="180.75" customHeight="1">
      <c r="A42" s="342"/>
      <c r="B42" s="175"/>
      <c r="C42" s="152"/>
      <c r="D42" s="172"/>
      <c r="E42" s="173"/>
      <c r="F42" s="169"/>
      <c r="G42" s="203"/>
      <c r="H42" s="169"/>
      <c r="I42" s="166" t="s">
        <v>142</v>
      </c>
      <c r="J42" s="166" t="s">
        <v>143</v>
      </c>
      <c r="K42" s="166" t="s">
        <v>119</v>
      </c>
      <c r="L42" s="166" t="s">
        <v>144</v>
      </c>
      <c r="M42" s="160">
        <v>175000</v>
      </c>
      <c r="N42" s="160">
        <v>156000</v>
      </c>
      <c r="O42" s="160">
        <v>100000</v>
      </c>
      <c r="P42" s="160">
        <v>125000</v>
      </c>
      <c r="Q42" s="160">
        <v>125000</v>
      </c>
      <c r="R42" s="160">
        <v>125000</v>
      </c>
      <c r="S42" s="345">
        <v>3</v>
      </c>
    </row>
    <row r="43" spans="1:19" s="3" customFormat="1" ht="180" customHeight="1">
      <c r="A43" s="349">
        <v>703</v>
      </c>
      <c r="B43" s="175" t="s">
        <v>494</v>
      </c>
      <c r="C43" s="204" t="s">
        <v>82</v>
      </c>
      <c r="D43" s="167" t="s">
        <v>297</v>
      </c>
      <c r="E43" s="145" t="s">
        <v>558</v>
      </c>
      <c r="F43" s="205" t="s">
        <v>136</v>
      </c>
      <c r="G43" s="178">
        <v>43810</v>
      </c>
      <c r="H43" s="61" t="s">
        <v>137</v>
      </c>
      <c r="I43" s="206" t="s">
        <v>142</v>
      </c>
      <c r="J43" s="206" t="s">
        <v>143</v>
      </c>
      <c r="K43" s="206" t="s">
        <v>18</v>
      </c>
      <c r="L43" s="206" t="s">
        <v>202</v>
      </c>
      <c r="M43" s="207">
        <v>30714</v>
      </c>
      <c r="N43" s="207">
        <v>30695.55</v>
      </c>
      <c r="O43" s="207">
        <v>0</v>
      </c>
      <c r="P43" s="207">
        <v>0</v>
      </c>
      <c r="Q43" s="207">
        <v>0</v>
      </c>
      <c r="R43" s="207">
        <v>0</v>
      </c>
      <c r="S43" s="350">
        <v>3</v>
      </c>
    </row>
    <row r="44" spans="1:19" ht="86.25" customHeight="1">
      <c r="A44" s="349">
        <v>703</v>
      </c>
      <c r="B44" s="169" t="s">
        <v>495</v>
      </c>
      <c r="C44" s="167" t="s">
        <v>239</v>
      </c>
      <c r="D44" s="167" t="s">
        <v>296</v>
      </c>
      <c r="E44" s="193" t="s">
        <v>325</v>
      </c>
      <c r="F44" s="192" t="s">
        <v>136</v>
      </c>
      <c r="G44" s="194">
        <v>44287</v>
      </c>
      <c r="H44" s="60" t="s">
        <v>137</v>
      </c>
      <c r="I44" s="208" t="s">
        <v>142</v>
      </c>
      <c r="J44" s="208" t="s">
        <v>143</v>
      </c>
      <c r="K44" s="208" t="s">
        <v>240</v>
      </c>
      <c r="L44" s="208" t="s">
        <v>144</v>
      </c>
      <c r="M44" s="207">
        <v>44788</v>
      </c>
      <c r="N44" s="207">
        <v>44788</v>
      </c>
      <c r="O44" s="207">
        <v>0</v>
      </c>
      <c r="P44" s="207"/>
      <c r="Q44" s="207"/>
      <c r="R44" s="207"/>
      <c r="S44" s="351">
        <v>3</v>
      </c>
    </row>
    <row r="45" spans="1:19" ht="85.5" customHeight="1">
      <c r="A45" s="341">
        <v>703</v>
      </c>
      <c r="B45" s="54" t="s">
        <v>453</v>
      </c>
      <c r="C45" s="167" t="s">
        <v>427</v>
      </c>
      <c r="D45" s="167" t="s">
        <v>297</v>
      </c>
      <c r="E45" s="209" t="s">
        <v>559</v>
      </c>
      <c r="F45" s="210" t="s">
        <v>136</v>
      </c>
      <c r="G45" s="211">
        <v>41626</v>
      </c>
      <c r="H45" s="182" t="s">
        <v>137</v>
      </c>
      <c r="I45" s="195" t="s">
        <v>142</v>
      </c>
      <c r="J45" s="195" t="s">
        <v>143</v>
      </c>
      <c r="K45" s="195" t="s">
        <v>54</v>
      </c>
      <c r="L45" s="195" t="s">
        <v>154</v>
      </c>
      <c r="M45" s="46">
        <v>220000</v>
      </c>
      <c r="N45" s="46">
        <v>71966.66</v>
      </c>
      <c r="O45" s="46">
        <v>220000</v>
      </c>
      <c r="P45" s="46">
        <v>220000</v>
      </c>
      <c r="Q45" s="46">
        <v>220000</v>
      </c>
      <c r="R45" s="46">
        <v>220000</v>
      </c>
      <c r="S45" s="347">
        <v>3</v>
      </c>
    </row>
    <row r="46" spans="1:19" ht="87" customHeight="1">
      <c r="A46" s="348">
        <v>703</v>
      </c>
      <c r="B46" s="192" t="s">
        <v>454</v>
      </c>
      <c r="C46" s="212" t="s">
        <v>102</v>
      </c>
      <c r="D46" s="167" t="s">
        <v>297</v>
      </c>
      <c r="E46" s="213" t="s">
        <v>28</v>
      </c>
      <c r="F46" s="214" t="s">
        <v>136</v>
      </c>
      <c r="G46" s="215">
        <v>40814</v>
      </c>
      <c r="H46" s="60" t="s">
        <v>137</v>
      </c>
      <c r="I46" s="188" t="s">
        <v>142</v>
      </c>
      <c r="J46" s="188" t="s">
        <v>143</v>
      </c>
      <c r="K46" s="188" t="s">
        <v>55</v>
      </c>
      <c r="L46" s="188" t="s">
        <v>44</v>
      </c>
      <c r="M46" s="46">
        <v>38500</v>
      </c>
      <c r="N46" s="46">
        <v>38470</v>
      </c>
      <c r="O46" s="46">
        <v>38900</v>
      </c>
      <c r="P46" s="46">
        <v>38900</v>
      </c>
      <c r="Q46" s="46">
        <v>38900</v>
      </c>
      <c r="R46" s="46">
        <v>38900</v>
      </c>
      <c r="S46" s="339">
        <v>3</v>
      </c>
    </row>
    <row r="47" spans="1:19" ht="77.25" customHeight="1">
      <c r="A47" s="334">
        <v>703</v>
      </c>
      <c r="B47" s="69" t="s">
        <v>455</v>
      </c>
      <c r="C47" s="146" t="s">
        <v>45</v>
      </c>
      <c r="D47" s="167" t="s">
        <v>297</v>
      </c>
      <c r="E47" s="168" t="s">
        <v>560</v>
      </c>
      <c r="F47" s="69" t="s">
        <v>136</v>
      </c>
      <c r="G47" s="187">
        <v>42123</v>
      </c>
      <c r="H47" s="68" t="s">
        <v>137</v>
      </c>
      <c r="I47" s="188" t="s">
        <v>142</v>
      </c>
      <c r="J47" s="188" t="s">
        <v>143</v>
      </c>
      <c r="K47" s="188" t="s">
        <v>56</v>
      </c>
      <c r="L47" s="188" t="s">
        <v>60</v>
      </c>
      <c r="M47" s="46">
        <f>M48+M49</f>
        <v>80000</v>
      </c>
      <c r="N47" s="46">
        <f>N48+N49</f>
        <v>32163.25</v>
      </c>
      <c r="O47" s="46">
        <f>O48+O49</f>
        <v>80000</v>
      </c>
      <c r="P47" s="46">
        <f>SUM(P49:P49)</f>
        <v>80000</v>
      </c>
      <c r="Q47" s="46">
        <f>SUM(Q49:Q49)</f>
        <v>80000</v>
      </c>
      <c r="R47" s="46">
        <f>SUM(R49:R49)</f>
        <v>80000</v>
      </c>
      <c r="S47" s="339"/>
    </row>
    <row r="48" spans="1:19" ht="22.5" customHeight="1">
      <c r="A48" s="336"/>
      <c r="B48" s="73"/>
      <c r="C48" s="152"/>
      <c r="D48" s="172"/>
      <c r="E48" s="173"/>
      <c r="F48" s="73"/>
      <c r="G48" s="180"/>
      <c r="H48" s="72"/>
      <c r="I48" s="159" t="s">
        <v>142</v>
      </c>
      <c r="J48" s="159" t="s">
        <v>143</v>
      </c>
      <c r="K48" s="159" t="s">
        <v>56</v>
      </c>
      <c r="L48" s="159" t="s">
        <v>44</v>
      </c>
      <c r="M48" s="160">
        <v>0</v>
      </c>
      <c r="N48" s="160">
        <v>0</v>
      </c>
      <c r="O48" s="160">
        <v>0</v>
      </c>
      <c r="P48" s="46">
        <v>0</v>
      </c>
      <c r="Q48" s="46">
        <v>0</v>
      </c>
      <c r="R48" s="46">
        <v>0</v>
      </c>
      <c r="S48" s="339">
        <v>3</v>
      </c>
    </row>
    <row r="49" spans="1:19" s="2" customFormat="1" ht="17.25" customHeight="1">
      <c r="A49" s="340"/>
      <c r="B49" s="77"/>
      <c r="C49" s="164"/>
      <c r="D49" s="163"/>
      <c r="E49" s="174"/>
      <c r="F49" s="77"/>
      <c r="G49" s="186"/>
      <c r="H49" s="76"/>
      <c r="I49" s="166" t="s">
        <v>142</v>
      </c>
      <c r="J49" s="159" t="s">
        <v>143</v>
      </c>
      <c r="K49" s="159" t="s">
        <v>56</v>
      </c>
      <c r="L49" s="159" t="s">
        <v>148</v>
      </c>
      <c r="M49" s="160">
        <v>80000</v>
      </c>
      <c r="N49" s="160">
        <v>32163.25</v>
      </c>
      <c r="O49" s="160">
        <v>80000</v>
      </c>
      <c r="P49" s="160">
        <v>80000</v>
      </c>
      <c r="Q49" s="160">
        <v>80000</v>
      </c>
      <c r="R49" s="160">
        <v>80000</v>
      </c>
      <c r="S49" s="339">
        <v>3</v>
      </c>
    </row>
    <row r="50" spans="1:19" s="2" customFormat="1" ht="62.25" customHeight="1">
      <c r="A50" s="334">
        <v>703</v>
      </c>
      <c r="B50" s="169" t="s">
        <v>396</v>
      </c>
      <c r="C50" s="172" t="s">
        <v>319</v>
      </c>
      <c r="D50" s="146" t="s">
        <v>323</v>
      </c>
      <c r="E50" s="193" t="s">
        <v>324</v>
      </c>
      <c r="F50" s="192" t="s">
        <v>136</v>
      </c>
      <c r="G50" s="194">
        <v>44246</v>
      </c>
      <c r="H50" s="216" t="s">
        <v>137</v>
      </c>
      <c r="I50" s="171" t="s">
        <v>142</v>
      </c>
      <c r="J50" s="188" t="s">
        <v>143</v>
      </c>
      <c r="K50" s="188" t="s">
        <v>318</v>
      </c>
      <c r="L50" s="188" t="s">
        <v>215</v>
      </c>
      <c r="M50" s="46">
        <v>297528.25</v>
      </c>
      <c r="N50" s="46">
        <v>247980.74</v>
      </c>
      <c r="O50" s="46">
        <v>315200</v>
      </c>
      <c r="P50" s="46">
        <v>0</v>
      </c>
      <c r="Q50" s="46">
        <v>0</v>
      </c>
      <c r="R50" s="46">
        <v>0</v>
      </c>
      <c r="S50" s="339">
        <v>3</v>
      </c>
    </row>
    <row r="51" spans="1:19" s="2" customFormat="1" ht="93.75" customHeight="1">
      <c r="A51" s="340"/>
      <c r="B51" s="169"/>
      <c r="C51" s="172"/>
      <c r="D51" s="164"/>
      <c r="E51" s="193" t="s">
        <v>368</v>
      </c>
      <c r="F51" s="192" t="s">
        <v>373</v>
      </c>
      <c r="G51" s="194" t="s">
        <v>372</v>
      </c>
      <c r="H51" s="216" t="s">
        <v>137</v>
      </c>
      <c r="I51" s="171" t="s">
        <v>142</v>
      </c>
      <c r="J51" s="188" t="s">
        <v>143</v>
      </c>
      <c r="K51" s="188" t="s">
        <v>318</v>
      </c>
      <c r="L51" s="188" t="s">
        <v>144</v>
      </c>
      <c r="M51" s="46">
        <v>0</v>
      </c>
      <c r="N51" s="46">
        <v>0</v>
      </c>
      <c r="O51" s="46">
        <v>117000</v>
      </c>
      <c r="P51" s="46">
        <v>117000</v>
      </c>
      <c r="Q51" s="46">
        <v>117000</v>
      </c>
      <c r="R51" s="46">
        <v>117000</v>
      </c>
      <c r="S51" s="339"/>
    </row>
    <row r="52" spans="1:19" s="2" customFormat="1" ht="103.5" customHeight="1">
      <c r="A52" s="341">
        <v>703</v>
      </c>
      <c r="B52" s="54" t="s">
        <v>327</v>
      </c>
      <c r="C52" s="167" t="s">
        <v>340</v>
      </c>
      <c r="D52" s="212" t="s">
        <v>374</v>
      </c>
      <c r="E52" s="193" t="s">
        <v>368</v>
      </c>
      <c r="F52" s="192" t="s">
        <v>373</v>
      </c>
      <c r="G52" s="194" t="s">
        <v>372</v>
      </c>
      <c r="H52" s="216" t="s">
        <v>137</v>
      </c>
      <c r="I52" s="171" t="s">
        <v>142</v>
      </c>
      <c r="J52" s="171" t="s">
        <v>143</v>
      </c>
      <c r="K52" s="171" t="s">
        <v>341</v>
      </c>
      <c r="L52" s="171" t="s">
        <v>148</v>
      </c>
      <c r="M52" s="46">
        <v>229400</v>
      </c>
      <c r="N52" s="46">
        <v>229288</v>
      </c>
      <c r="O52" s="46">
        <v>204200</v>
      </c>
      <c r="P52" s="46">
        <v>0</v>
      </c>
      <c r="Q52" s="46">
        <v>0</v>
      </c>
      <c r="R52" s="46">
        <v>0</v>
      </c>
      <c r="S52" s="339">
        <v>3</v>
      </c>
    </row>
    <row r="53" spans="1:19" ht="73.5" customHeight="1">
      <c r="A53" s="341">
        <v>703</v>
      </c>
      <c r="B53" s="54" t="s">
        <v>496</v>
      </c>
      <c r="C53" s="146" t="s">
        <v>428</v>
      </c>
      <c r="D53" s="167" t="s">
        <v>297</v>
      </c>
      <c r="E53" s="177" t="s">
        <v>46</v>
      </c>
      <c r="F53" s="54" t="s">
        <v>136</v>
      </c>
      <c r="G53" s="178">
        <v>39932</v>
      </c>
      <c r="H53" s="217" t="s">
        <v>137</v>
      </c>
      <c r="I53" s="195" t="s">
        <v>142</v>
      </c>
      <c r="J53" s="195" t="s">
        <v>143</v>
      </c>
      <c r="K53" s="195" t="s">
        <v>52</v>
      </c>
      <c r="L53" s="195" t="s">
        <v>146</v>
      </c>
      <c r="M53" s="149">
        <f t="shared" ref="M53:O53" si="7">SUM(M55:M65)</f>
        <v>13500000</v>
      </c>
      <c r="N53" s="149">
        <f t="shared" si="7"/>
        <v>13132848.279999999</v>
      </c>
      <c r="O53" s="149">
        <f t="shared" si="7"/>
        <v>14718700</v>
      </c>
      <c r="P53" s="149">
        <f>P62+P60+P59+P58+P56+P55+P57</f>
        <v>13955100</v>
      </c>
      <c r="Q53" s="149">
        <f t="shared" ref="Q53:R53" si="8">Q62+Q60+Q59+Q58+Q56+Q55+Q57</f>
        <v>13955100</v>
      </c>
      <c r="R53" s="149">
        <f t="shared" si="8"/>
        <v>13955100</v>
      </c>
      <c r="S53" s="335">
        <v>3</v>
      </c>
    </row>
    <row r="54" spans="1:19" ht="88.5" customHeight="1">
      <c r="A54" s="342"/>
      <c r="B54" s="169"/>
      <c r="C54" s="152"/>
      <c r="D54" s="172"/>
      <c r="E54" s="181" t="s">
        <v>375</v>
      </c>
      <c r="F54" s="169" t="s">
        <v>136</v>
      </c>
      <c r="G54" s="170">
        <v>44531</v>
      </c>
      <c r="H54" s="217" t="s">
        <v>137</v>
      </c>
      <c r="I54" s="218"/>
      <c r="J54" s="218"/>
      <c r="K54" s="218"/>
      <c r="L54" s="218"/>
      <c r="M54" s="157"/>
      <c r="N54" s="157"/>
      <c r="O54" s="157"/>
      <c r="P54" s="157"/>
      <c r="Q54" s="157"/>
      <c r="R54" s="157"/>
      <c r="S54" s="338"/>
    </row>
    <row r="55" spans="1:19" s="2" customFormat="1" ht="15" customHeight="1">
      <c r="A55" s="342"/>
      <c r="B55" s="169"/>
      <c r="C55" s="152"/>
      <c r="D55" s="172"/>
      <c r="E55" s="152" t="s">
        <v>386</v>
      </c>
      <c r="F55" s="152" t="s">
        <v>383</v>
      </c>
      <c r="G55" s="219" t="s">
        <v>384</v>
      </c>
      <c r="H55" s="220" t="s">
        <v>385</v>
      </c>
      <c r="I55" s="159" t="s">
        <v>142</v>
      </c>
      <c r="J55" s="159" t="s">
        <v>143</v>
      </c>
      <c r="K55" s="159" t="s">
        <v>52</v>
      </c>
      <c r="L55" s="159" t="s">
        <v>147</v>
      </c>
      <c r="M55" s="160">
        <v>6098900</v>
      </c>
      <c r="N55" s="160">
        <v>6097597.2199999997</v>
      </c>
      <c r="O55" s="160">
        <v>6795200</v>
      </c>
      <c r="P55" s="160">
        <v>6653300</v>
      </c>
      <c r="Q55" s="160">
        <v>6653300</v>
      </c>
      <c r="R55" s="160">
        <v>6653300</v>
      </c>
      <c r="S55" s="339">
        <v>3</v>
      </c>
    </row>
    <row r="56" spans="1:19" s="2" customFormat="1" ht="15" customHeight="1">
      <c r="A56" s="342"/>
      <c r="B56" s="169"/>
      <c r="C56" s="152"/>
      <c r="D56" s="172"/>
      <c r="E56" s="152"/>
      <c r="F56" s="152"/>
      <c r="G56" s="219"/>
      <c r="H56" s="220"/>
      <c r="I56" s="159" t="s">
        <v>142</v>
      </c>
      <c r="J56" s="159" t="s">
        <v>143</v>
      </c>
      <c r="K56" s="159" t="s">
        <v>52</v>
      </c>
      <c r="L56" s="159" t="s">
        <v>85</v>
      </c>
      <c r="M56" s="160">
        <v>1816100</v>
      </c>
      <c r="N56" s="160">
        <v>1815552.18</v>
      </c>
      <c r="O56" s="160">
        <v>2052200</v>
      </c>
      <c r="P56" s="160">
        <v>2009300</v>
      </c>
      <c r="Q56" s="160">
        <v>2009300</v>
      </c>
      <c r="R56" s="160">
        <v>2009300</v>
      </c>
      <c r="S56" s="339">
        <v>3</v>
      </c>
    </row>
    <row r="57" spans="1:19" s="2" customFormat="1" ht="15" customHeight="1">
      <c r="A57" s="342"/>
      <c r="B57" s="169"/>
      <c r="C57" s="152"/>
      <c r="D57" s="172"/>
      <c r="E57" s="152"/>
      <c r="F57" s="152"/>
      <c r="G57" s="219"/>
      <c r="H57" s="220"/>
      <c r="I57" s="159" t="s">
        <v>142</v>
      </c>
      <c r="J57" s="159" t="s">
        <v>143</v>
      </c>
      <c r="K57" s="159" t="s">
        <v>52</v>
      </c>
      <c r="L57" s="159" t="s">
        <v>15</v>
      </c>
      <c r="M57" s="160">
        <v>20300</v>
      </c>
      <c r="N57" s="160">
        <v>600</v>
      </c>
      <c r="O57" s="160">
        <v>20300</v>
      </c>
      <c r="P57" s="160">
        <v>20300</v>
      </c>
      <c r="Q57" s="160">
        <v>20300</v>
      </c>
      <c r="R57" s="160">
        <v>20300</v>
      </c>
      <c r="S57" s="339">
        <v>3</v>
      </c>
    </row>
    <row r="58" spans="1:19" s="2" customFormat="1" ht="15" customHeight="1">
      <c r="A58" s="342"/>
      <c r="B58" s="169"/>
      <c r="C58" s="152"/>
      <c r="D58" s="172"/>
      <c r="E58" s="152"/>
      <c r="F58" s="152"/>
      <c r="G58" s="219"/>
      <c r="H58" s="220"/>
      <c r="I58" s="159" t="s">
        <v>142</v>
      </c>
      <c r="J58" s="159" t="s">
        <v>143</v>
      </c>
      <c r="K58" s="159" t="s">
        <v>52</v>
      </c>
      <c r="L58" s="159" t="s">
        <v>144</v>
      </c>
      <c r="M58" s="160">
        <v>2928400</v>
      </c>
      <c r="N58" s="160">
        <v>2883645.62</v>
      </c>
      <c r="O58" s="160">
        <v>3154000</v>
      </c>
      <c r="P58" s="160">
        <v>2575200</v>
      </c>
      <c r="Q58" s="160">
        <v>2575200</v>
      </c>
      <c r="R58" s="160">
        <v>2575200</v>
      </c>
      <c r="S58" s="339">
        <v>3</v>
      </c>
    </row>
    <row r="59" spans="1:19" s="2" customFormat="1" ht="176.25" customHeight="1">
      <c r="A59" s="342"/>
      <c r="B59" s="169"/>
      <c r="C59" s="152"/>
      <c r="D59" s="172"/>
      <c r="E59" s="152"/>
      <c r="F59" s="152"/>
      <c r="G59" s="219"/>
      <c r="H59" s="220"/>
      <c r="I59" s="159" t="s">
        <v>142</v>
      </c>
      <c r="J59" s="159" t="s">
        <v>143</v>
      </c>
      <c r="K59" s="159" t="s">
        <v>52</v>
      </c>
      <c r="L59" s="159" t="s">
        <v>215</v>
      </c>
      <c r="M59" s="160">
        <v>2418100</v>
      </c>
      <c r="N59" s="160">
        <v>2178816.2599999998</v>
      </c>
      <c r="O59" s="160">
        <v>2524000</v>
      </c>
      <c r="P59" s="160">
        <v>2524000</v>
      </c>
      <c r="Q59" s="160">
        <v>2524000</v>
      </c>
      <c r="R59" s="160">
        <v>2524000</v>
      </c>
      <c r="S59" s="339">
        <v>3</v>
      </c>
    </row>
    <row r="60" spans="1:19" s="2" customFormat="1" ht="15" customHeight="1">
      <c r="A60" s="342"/>
      <c r="B60" s="169"/>
      <c r="C60" s="152"/>
      <c r="D60" s="172"/>
      <c r="E60" s="152"/>
      <c r="F60" s="73"/>
      <c r="G60" s="180"/>
      <c r="H60" s="72"/>
      <c r="I60" s="159" t="s">
        <v>142</v>
      </c>
      <c r="J60" s="159" t="s">
        <v>143</v>
      </c>
      <c r="K60" s="159" t="s">
        <v>52</v>
      </c>
      <c r="L60" s="159" t="s">
        <v>148</v>
      </c>
      <c r="M60" s="160">
        <v>213200</v>
      </c>
      <c r="N60" s="160">
        <v>156137</v>
      </c>
      <c r="O60" s="160">
        <v>170000</v>
      </c>
      <c r="P60" s="160">
        <v>170000</v>
      </c>
      <c r="Q60" s="160">
        <v>170000</v>
      </c>
      <c r="R60" s="160">
        <v>170000</v>
      </c>
      <c r="S60" s="339">
        <v>3</v>
      </c>
    </row>
    <row r="61" spans="1:19" s="2" customFormat="1" ht="15" customHeight="1">
      <c r="A61" s="342"/>
      <c r="B61" s="169"/>
      <c r="C61" s="152"/>
      <c r="D61" s="172"/>
      <c r="E61" s="152"/>
      <c r="F61" s="73"/>
      <c r="G61" s="180"/>
      <c r="H61" s="72"/>
      <c r="I61" s="166" t="s">
        <v>142</v>
      </c>
      <c r="J61" s="166" t="s">
        <v>143</v>
      </c>
      <c r="K61" s="159" t="s">
        <v>52</v>
      </c>
      <c r="L61" s="166" t="s">
        <v>149</v>
      </c>
      <c r="M61" s="160">
        <v>0</v>
      </c>
      <c r="N61" s="160">
        <v>0</v>
      </c>
      <c r="O61" s="160">
        <v>0</v>
      </c>
      <c r="P61" s="160">
        <v>0</v>
      </c>
      <c r="Q61" s="160">
        <v>0</v>
      </c>
      <c r="R61" s="160">
        <v>0</v>
      </c>
      <c r="S61" s="345">
        <v>3</v>
      </c>
    </row>
    <row r="62" spans="1:19" s="2" customFormat="1" ht="15" customHeight="1">
      <c r="A62" s="342"/>
      <c r="B62" s="169"/>
      <c r="C62" s="152"/>
      <c r="D62" s="172"/>
      <c r="E62" s="152"/>
      <c r="F62" s="73"/>
      <c r="G62" s="180"/>
      <c r="H62" s="72"/>
      <c r="I62" s="221" t="s">
        <v>142</v>
      </c>
      <c r="J62" s="221" t="s">
        <v>143</v>
      </c>
      <c r="K62" s="221" t="s">
        <v>52</v>
      </c>
      <c r="L62" s="221" t="s">
        <v>44</v>
      </c>
      <c r="M62" s="222">
        <v>5000</v>
      </c>
      <c r="N62" s="222">
        <v>500</v>
      </c>
      <c r="O62" s="222">
        <v>3000</v>
      </c>
      <c r="P62" s="222">
        <v>3000</v>
      </c>
      <c r="Q62" s="222">
        <v>3000</v>
      </c>
      <c r="R62" s="222">
        <v>3000</v>
      </c>
      <c r="S62" s="335">
        <v>3</v>
      </c>
    </row>
    <row r="63" spans="1:19" s="2" customFormat="1" ht="15" customHeight="1">
      <c r="A63" s="342"/>
      <c r="B63" s="169"/>
      <c r="C63" s="152"/>
      <c r="D63" s="172"/>
      <c r="E63" s="152"/>
      <c r="F63" s="73"/>
      <c r="G63" s="180"/>
      <c r="H63" s="72"/>
      <c r="I63" s="223"/>
      <c r="J63" s="223"/>
      <c r="K63" s="223"/>
      <c r="L63" s="223"/>
      <c r="M63" s="224"/>
      <c r="N63" s="224"/>
      <c r="O63" s="224"/>
      <c r="P63" s="224"/>
      <c r="Q63" s="224"/>
      <c r="R63" s="224"/>
      <c r="S63" s="337"/>
    </row>
    <row r="64" spans="1:19" s="2" customFormat="1" ht="15" customHeight="1">
      <c r="A64" s="342"/>
      <c r="B64" s="169"/>
      <c r="C64" s="152"/>
      <c r="D64" s="172"/>
      <c r="E64" s="152"/>
      <c r="F64" s="73"/>
      <c r="G64" s="180"/>
      <c r="H64" s="72"/>
      <c r="I64" s="223"/>
      <c r="J64" s="223"/>
      <c r="K64" s="223"/>
      <c r="L64" s="223"/>
      <c r="M64" s="224"/>
      <c r="N64" s="224"/>
      <c r="O64" s="224"/>
      <c r="P64" s="224"/>
      <c r="Q64" s="224"/>
      <c r="R64" s="224"/>
      <c r="S64" s="337"/>
    </row>
    <row r="65" spans="1:19" s="2" customFormat="1" ht="8.25" customHeight="1">
      <c r="A65" s="342"/>
      <c r="B65" s="169"/>
      <c r="C65" s="152"/>
      <c r="D65" s="172"/>
      <c r="E65" s="164"/>
      <c r="F65" s="73"/>
      <c r="G65" s="180"/>
      <c r="H65" s="72"/>
      <c r="I65" s="225"/>
      <c r="J65" s="225"/>
      <c r="K65" s="225"/>
      <c r="L65" s="225"/>
      <c r="M65" s="226"/>
      <c r="N65" s="226"/>
      <c r="O65" s="226"/>
      <c r="P65" s="226"/>
      <c r="Q65" s="226"/>
      <c r="R65" s="226"/>
      <c r="S65" s="338"/>
    </row>
    <row r="66" spans="1:19" ht="85.5" customHeight="1">
      <c r="A66" s="341">
        <v>703</v>
      </c>
      <c r="B66" s="54" t="s">
        <v>456</v>
      </c>
      <c r="C66" s="146" t="s">
        <v>108</v>
      </c>
      <c r="D66" s="167" t="s">
        <v>297</v>
      </c>
      <c r="E66" s="227" t="s">
        <v>283</v>
      </c>
      <c r="F66" s="228" t="s">
        <v>136</v>
      </c>
      <c r="G66" s="229">
        <v>44351</v>
      </c>
      <c r="H66" s="61" t="s">
        <v>137</v>
      </c>
      <c r="I66" s="148" t="s">
        <v>142</v>
      </c>
      <c r="J66" s="148" t="s">
        <v>143</v>
      </c>
      <c r="K66" s="188" t="s">
        <v>40</v>
      </c>
      <c r="L66" s="188" t="s">
        <v>144</v>
      </c>
      <c r="M66" s="48">
        <v>2211700</v>
      </c>
      <c r="N66" s="48">
        <v>2172769.5499999998</v>
      </c>
      <c r="O66" s="48">
        <v>1857900</v>
      </c>
      <c r="P66" s="48">
        <v>1107200</v>
      </c>
      <c r="Q66" s="48">
        <v>1107200</v>
      </c>
      <c r="R66" s="48">
        <v>1107200</v>
      </c>
      <c r="S66" s="347">
        <v>3</v>
      </c>
    </row>
    <row r="67" spans="1:19" ht="94.5" customHeight="1">
      <c r="A67" s="344"/>
      <c r="B67" s="175"/>
      <c r="C67" s="164"/>
      <c r="D67" s="163"/>
      <c r="E67" s="230" t="s">
        <v>205</v>
      </c>
      <c r="F67" s="231" t="s">
        <v>136</v>
      </c>
      <c r="G67" s="232">
        <v>43831</v>
      </c>
      <c r="H67" s="216" t="s">
        <v>137</v>
      </c>
      <c r="I67" s="156"/>
      <c r="J67" s="156"/>
      <c r="K67" s="233"/>
      <c r="L67" s="233"/>
      <c r="M67" s="47"/>
      <c r="N67" s="47"/>
      <c r="O67" s="47"/>
      <c r="P67" s="47"/>
      <c r="Q67" s="47"/>
      <c r="R67" s="47"/>
      <c r="S67" s="347"/>
    </row>
    <row r="68" spans="1:19" s="2" customFormat="1" ht="96" customHeight="1">
      <c r="A68" s="342">
        <v>703</v>
      </c>
      <c r="B68" s="54" t="s">
        <v>457</v>
      </c>
      <c r="C68" s="172" t="s">
        <v>243</v>
      </c>
      <c r="D68" s="167" t="s">
        <v>297</v>
      </c>
      <c r="E68" s="234" t="s">
        <v>271</v>
      </c>
      <c r="F68" s="235" t="s">
        <v>136</v>
      </c>
      <c r="G68" s="211">
        <v>44396</v>
      </c>
      <c r="H68" s="217" t="s">
        <v>137</v>
      </c>
      <c r="I68" s="233" t="s">
        <v>142</v>
      </c>
      <c r="J68" s="233" t="s">
        <v>143</v>
      </c>
      <c r="K68" s="233" t="s">
        <v>233</v>
      </c>
      <c r="L68" s="233" t="s">
        <v>146</v>
      </c>
      <c r="M68" s="46">
        <f t="shared" ref="M68:R68" si="9">M69+M70+M71+M72+M73+M74</f>
        <v>9595200</v>
      </c>
      <c r="N68" s="46">
        <f t="shared" si="9"/>
        <v>9184772.1999999993</v>
      </c>
      <c r="O68" s="46">
        <f t="shared" si="9"/>
        <v>10902200</v>
      </c>
      <c r="P68" s="46">
        <f t="shared" si="9"/>
        <v>9557500</v>
      </c>
      <c r="Q68" s="46">
        <f t="shared" si="9"/>
        <v>9557500</v>
      </c>
      <c r="R68" s="46">
        <f t="shared" si="9"/>
        <v>9557500</v>
      </c>
      <c r="S68" s="345">
        <v>3</v>
      </c>
    </row>
    <row r="69" spans="1:19" s="2" customFormat="1" ht="23.25" customHeight="1">
      <c r="A69" s="342"/>
      <c r="B69" s="169"/>
      <c r="C69" s="172"/>
      <c r="D69" s="172"/>
      <c r="E69" s="236" t="s">
        <v>272</v>
      </c>
      <c r="F69" s="235" t="s">
        <v>136</v>
      </c>
      <c r="G69" s="211">
        <v>44396</v>
      </c>
      <c r="H69" s="217" t="s">
        <v>137</v>
      </c>
      <c r="I69" s="237" t="s">
        <v>142</v>
      </c>
      <c r="J69" s="237" t="s">
        <v>143</v>
      </c>
      <c r="K69" s="237" t="s">
        <v>233</v>
      </c>
      <c r="L69" s="237" t="s">
        <v>147</v>
      </c>
      <c r="M69" s="160">
        <v>4545500</v>
      </c>
      <c r="N69" s="160">
        <v>4520902.57</v>
      </c>
      <c r="O69" s="160">
        <v>5051400</v>
      </c>
      <c r="P69" s="160">
        <v>4503500</v>
      </c>
      <c r="Q69" s="160">
        <v>4503500</v>
      </c>
      <c r="R69" s="160">
        <v>4503500</v>
      </c>
      <c r="S69" s="345">
        <v>3</v>
      </c>
    </row>
    <row r="70" spans="1:19" s="2" customFormat="1" ht="24" customHeight="1">
      <c r="A70" s="342"/>
      <c r="B70" s="169"/>
      <c r="C70" s="172"/>
      <c r="D70" s="172"/>
      <c r="E70" s="236"/>
      <c r="F70" s="235"/>
      <c r="G70" s="211"/>
      <c r="H70" s="217"/>
      <c r="I70" s="237" t="s">
        <v>142</v>
      </c>
      <c r="J70" s="237" t="s">
        <v>143</v>
      </c>
      <c r="K70" s="237" t="s">
        <v>233</v>
      </c>
      <c r="L70" s="237" t="s">
        <v>15</v>
      </c>
      <c r="M70" s="160">
        <v>0</v>
      </c>
      <c r="N70" s="160">
        <v>0</v>
      </c>
      <c r="O70" s="160">
        <v>0</v>
      </c>
      <c r="P70" s="160">
        <v>0</v>
      </c>
      <c r="Q70" s="160">
        <v>0</v>
      </c>
      <c r="R70" s="160">
        <v>0</v>
      </c>
      <c r="S70" s="345">
        <v>3</v>
      </c>
    </row>
    <row r="71" spans="1:19" s="2" customFormat="1" ht="18" customHeight="1">
      <c r="A71" s="342"/>
      <c r="B71" s="169"/>
      <c r="C71" s="172"/>
      <c r="D71" s="172"/>
      <c r="E71" s="236"/>
      <c r="F71" s="235"/>
      <c r="G71" s="211"/>
      <c r="H71" s="217"/>
      <c r="I71" s="166" t="s">
        <v>142</v>
      </c>
      <c r="J71" s="166" t="s">
        <v>143</v>
      </c>
      <c r="K71" s="166" t="s">
        <v>233</v>
      </c>
      <c r="L71" s="166" t="s">
        <v>85</v>
      </c>
      <c r="M71" s="160">
        <v>1355800</v>
      </c>
      <c r="N71" s="160">
        <v>1346531.55</v>
      </c>
      <c r="O71" s="160">
        <v>1525500</v>
      </c>
      <c r="P71" s="160">
        <v>1360100</v>
      </c>
      <c r="Q71" s="160">
        <v>1360100</v>
      </c>
      <c r="R71" s="160">
        <v>1360100</v>
      </c>
      <c r="S71" s="345">
        <v>3</v>
      </c>
    </row>
    <row r="72" spans="1:19" s="2" customFormat="1" ht="18" customHeight="1">
      <c r="A72" s="342"/>
      <c r="B72" s="169"/>
      <c r="C72" s="172"/>
      <c r="D72" s="172"/>
      <c r="E72" s="236"/>
      <c r="F72" s="235"/>
      <c r="G72" s="211"/>
      <c r="H72" s="217"/>
      <c r="I72" s="166" t="s">
        <v>142</v>
      </c>
      <c r="J72" s="166" t="s">
        <v>143</v>
      </c>
      <c r="K72" s="166" t="s">
        <v>233</v>
      </c>
      <c r="L72" s="166" t="s">
        <v>144</v>
      </c>
      <c r="M72" s="160">
        <v>3657600</v>
      </c>
      <c r="N72" s="160">
        <v>3282054.08</v>
      </c>
      <c r="O72" s="160">
        <v>4289000</v>
      </c>
      <c r="P72" s="160">
        <v>3657600</v>
      </c>
      <c r="Q72" s="160">
        <v>3657600</v>
      </c>
      <c r="R72" s="160">
        <v>3657600</v>
      </c>
      <c r="S72" s="345">
        <v>3</v>
      </c>
    </row>
    <row r="73" spans="1:19" s="2" customFormat="1" ht="18" customHeight="1">
      <c r="A73" s="342"/>
      <c r="B73" s="169"/>
      <c r="C73" s="172"/>
      <c r="D73" s="172"/>
      <c r="E73" s="236"/>
      <c r="F73" s="235"/>
      <c r="G73" s="211"/>
      <c r="H73" s="217"/>
      <c r="I73" s="166" t="s">
        <v>142</v>
      </c>
      <c r="J73" s="166" t="s">
        <v>143</v>
      </c>
      <c r="K73" s="166" t="s">
        <v>233</v>
      </c>
      <c r="L73" s="166" t="s">
        <v>149</v>
      </c>
      <c r="M73" s="160">
        <v>34800</v>
      </c>
      <c r="N73" s="160">
        <v>34284</v>
      </c>
      <c r="O73" s="160">
        <v>35300</v>
      </c>
      <c r="P73" s="160">
        <v>35300</v>
      </c>
      <c r="Q73" s="160">
        <v>35300</v>
      </c>
      <c r="R73" s="160">
        <v>35300</v>
      </c>
      <c r="S73" s="345">
        <v>3</v>
      </c>
    </row>
    <row r="74" spans="1:19" s="2" customFormat="1" ht="27" customHeight="1">
      <c r="A74" s="342"/>
      <c r="B74" s="169"/>
      <c r="C74" s="172"/>
      <c r="D74" s="172"/>
      <c r="E74" s="238"/>
      <c r="F74" s="235"/>
      <c r="G74" s="211"/>
      <c r="H74" s="216"/>
      <c r="I74" s="166" t="s">
        <v>142</v>
      </c>
      <c r="J74" s="166" t="s">
        <v>143</v>
      </c>
      <c r="K74" s="166" t="s">
        <v>233</v>
      </c>
      <c r="L74" s="166" t="s">
        <v>44</v>
      </c>
      <c r="M74" s="160">
        <v>1500</v>
      </c>
      <c r="N74" s="160">
        <v>1000</v>
      </c>
      <c r="O74" s="160">
        <v>1000</v>
      </c>
      <c r="P74" s="160">
        <v>1000</v>
      </c>
      <c r="Q74" s="160">
        <v>1000</v>
      </c>
      <c r="R74" s="160">
        <v>1000</v>
      </c>
      <c r="S74" s="345">
        <v>3</v>
      </c>
    </row>
    <row r="75" spans="1:19" ht="69" customHeight="1">
      <c r="A75" s="349">
        <v>703</v>
      </c>
      <c r="B75" s="54" t="s">
        <v>458</v>
      </c>
      <c r="C75" s="146" t="s">
        <v>429</v>
      </c>
      <c r="D75" s="167" t="s">
        <v>298</v>
      </c>
      <c r="E75" s="177" t="s">
        <v>29</v>
      </c>
      <c r="F75" s="239" t="s">
        <v>136</v>
      </c>
      <c r="G75" s="178">
        <v>40078</v>
      </c>
      <c r="H75" s="217" t="s">
        <v>137</v>
      </c>
      <c r="I75" s="195" t="s">
        <v>142</v>
      </c>
      <c r="J75" s="195" t="s">
        <v>143</v>
      </c>
      <c r="K75" s="195" t="s">
        <v>53</v>
      </c>
      <c r="L75" s="195" t="s">
        <v>146</v>
      </c>
      <c r="M75" s="46">
        <f t="shared" ref="M75:R75" si="10">SUM(M76:M80)</f>
        <v>2003700</v>
      </c>
      <c r="N75" s="46">
        <f t="shared" si="10"/>
        <v>1983029.67</v>
      </c>
      <c r="O75" s="46">
        <f t="shared" si="10"/>
        <v>2131300</v>
      </c>
      <c r="P75" s="46">
        <f t="shared" si="10"/>
        <v>2023200</v>
      </c>
      <c r="Q75" s="46">
        <f t="shared" si="10"/>
        <v>2023200</v>
      </c>
      <c r="R75" s="46">
        <f t="shared" si="10"/>
        <v>2023200</v>
      </c>
      <c r="S75" s="345">
        <v>3</v>
      </c>
    </row>
    <row r="76" spans="1:19" s="2" customFormat="1" ht="21" customHeight="1">
      <c r="A76" s="352"/>
      <c r="B76" s="169"/>
      <c r="C76" s="152"/>
      <c r="D76" s="172"/>
      <c r="E76" s="173" t="s">
        <v>156</v>
      </c>
      <c r="F76" s="240" t="s">
        <v>136</v>
      </c>
      <c r="G76" s="170">
        <v>42614</v>
      </c>
      <c r="H76" s="217" t="s">
        <v>137</v>
      </c>
      <c r="I76" s="159" t="s">
        <v>142</v>
      </c>
      <c r="J76" s="159" t="s">
        <v>143</v>
      </c>
      <c r="K76" s="166" t="s">
        <v>53</v>
      </c>
      <c r="L76" s="159" t="s">
        <v>147</v>
      </c>
      <c r="M76" s="160">
        <v>1010900</v>
      </c>
      <c r="N76" s="160">
        <v>1007170.23</v>
      </c>
      <c r="O76" s="160">
        <v>1108700</v>
      </c>
      <c r="P76" s="160">
        <v>1108700</v>
      </c>
      <c r="Q76" s="160">
        <v>1108700</v>
      </c>
      <c r="R76" s="160">
        <v>1108700</v>
      </c>
      <c r="S76" s="339">
        <v>3</v>
      </c>
    </row>
    <row r="77" spans="1:19" s="2" customFormat="1" ht="14.25" customHeight="1">
      <c r="A77" s="352"/>
      <c r="B77" s="169"/>
      <c r="C77" s="152"/>
      <c r="D77" s="172"/>
      <c r="E77" s="173"/>
      <c r="F77" s="241"/>
      <c r="G77" s="242"/>
      <c r="H77" s="58"/>
      <c r="I77" s="159" t="s">
        <v>142</v>
      </c>
      <c r="J77" s="159" t="s">
        <v>143</v>
      </c>
      <c r="K77" s="166" t="s">
        <v>53</v>
      </c>
      <c r="L77" s="159" t="s">
        <v>85</v>
      </c>
      <c r="M77" s="160">
        <v>303500</v>
      </c>
      <c r="N77" s="160">
        <v>301049.48</v>
      </c>
      <c r="O77" s="160">
        <v>334800</v>
      </c>
      <c r="P77" s="160">
        <v>334800</v>
      </c>
      <c r="Q77" s="160">
        <v>334800</v>
      </c>
      <c r="R77" s="160">
        <v>334800</v>
      </c>
      <c r="S77" s="339">
        <v>3</v>
      </c>
    </row>
    <row r="78" spans="1:19" s="2" customFormat="1" ht="40.5" customHeight="1">
      <c r="A78" s="352"/>
      <c r="B78" s="169"/>
      <c r="C78" s="152"/>
      <c r="D78" s="172"/>
      <c r="E78" s="173"/>
      <c r="F78" s="240"/>
      <c r="G78" s="170"/>
      <c r="H78" s="217"/>
      <c r="I78" s="159" t="s">
        <v>142</v>
      </c>
      <c r="J78" s="159" t="s">
        <v>143</v>
      </c>
      <c r="K78" s="166" t="s">
        <v>53</v>
      </c>
      <c r="L78" s="159" t="s">
        <v>144</v>
      </c>
      <c r="M78" s="160">
        <v>582400</v>
      </c>
      <c r="N78" s="160">
        <v>581512.13</v>
      </c>
      <c r="O78" s="160">
        <v>572000</v>
      </c>
      <c r="P78" s="160">
        <v>464400</v>
      </c>
      <c r="Q78" s="160">
        <v>464400</v>
      </c>
      <c r="R78" s="160">
        <v>464400</v>
      </c>
      <c r="S78" s="339">
        <v>3</v>
      </c>
    </row>
    <row r="79" spans="1:19" s="2" customFormat="1" ht="104.25" customHeight="1">
      <c r="A79" s="352"/>
      <c r="B79" s="169"/>
      <c r="C79" s="152"/>
      <c r="D79" s="172"/>
      <c r="E79" s="243" t="s">
        <v>326</v>
      </c>
      <c r="F79" s="240" t="s">
        <v>136</v>
      </c>
      <c r="G79" s="170">
        <v>44562</v>
      </c>
      <c r="H79" s="217" t="s">
        <v>19</v>
      </c>
      <c r="I79" s="159" t="s">
        <v>142</v>
      </c>
      <c r="J79" s="159" t="s">
        <v>143</v>
      </c>
      <c r="K79" s="166" t="s">
        <v>53</v>
      </c>
      <c r="L79" s="159" t="s">
        <v>215</v>
      </c>
      <c r="M79" s="160">
        <v>106400</v>
      </c>
      <c r="N79" s="160">
        <v>92797.83</v>
      </c>
      <c r="O79" s="160">
        <v>114800</v>
      </c>
      <c r="P79" s="160">
        <v>114800</v>
      </c>
      <c r="Q79" s="160">
        <v>114800</v>
      </c>
      <c r="R79" s="160">
        <v>114800</v>
      </c>
      <c r="S79" s="339">
        <v>3</v>
      </c>
    </row>
    <row r="80" spans="1:19" s="2" customFormat="1" ht="105.75" customHeight="1">
      <c r="A80" s="353"/>
      <c r="B80" s="175"/>
      <c r="C80" s="164"/>
      <c r="D80" s="163"/>
      <c r="E80" s="244" t="s">
        <v>387</v>
      </c>
      <c r="F80" s="240" t="s">
        <v>136</v>
      </c>
      <c r="G80" s="170">
        <v>44927</v>
      </c>
      <c r="H80" s="217" t="s">
        <v>19</v>
      </c>
      <c r="I80" s="159" t="s">
        <v>142</v>
      </c>
      <c r="J80" s="159" t="s">
        <v>143</v>
      </c>
      <c r="K80" s="166" t="s">
        <v>53</v>
      </c>
      <c r="L80" s="159" t="s">
        <v>44</v>
      </c>
      <c r="M80" s="160">
        <v>500</v>
      </c>
      <c r="N80" s="160">
        <v>500</v>
      </c>
      <c r="O80" s="160">
        <v>1000</v>
      </c>
      <c r="P80" s="160">
        <v>500</v>
      </c>
      <c r="Q80" s="160">
        <v>500</v>
      </c>
      <c r="R80" s="160">
        <v>500</v>
      </c>
      <c r="S80" s="339">
        <v>3</v>
      </c>
    </row>
    <row r="81" spans="1:19" ht="62.25" customHeight="1">
      <c r="A81" s="341">
        <v>703</v>
      </c>
      <c r="B81" s="54" t="s">
        <v>459</v>
      </c>
      <c r="C81" s="146" t="s">
        <v>181</v>
      </c>
      <c r="D81" s="167" t="s">
        <v>297</v>
      </c>
      <c r="E81" s="177" t="s">
        <v>36</v>
      </c>
      <c r="F81" s="54" t="s">
        <v>136</v>
      </c>
      <c r="G81" s="178">
        <v>42732</v>
      </c>
      <c r="H81" s="61" t="s">
        <v>137</v>
      </c>
      <c r="I81" s="188" t="s">
        <v>142</v>
      </c>
      <c r="J81" s="188" t="s">
        <v>143</v>
      </c>
      <c r="K81" s="188" t="s">
        <v>38</v>
      </c>
      <c r="L81" s="188" t="s">
        <v>146</v>
      </c>
      <c r="M81" s="46">
        <f t="shared" ref="M81:R81" si="11">SUM(M82:M85)</f>
        <v>3018400</v>
      </c>
      <c r="N81" s="46">
        <f t="shared" si="11"/>
        <v>3014058.42</v>
      </c>
      <c r="O81" s="46">
        <f t="shared" si="11"/>
        <v>3911700</v>
      </c>
      <c r="P81" s="46">
        <f t="shared" si="11"/>
        <v>3752800</v>
      </c>
      <c r="Q81" s="46">
        <f t="shared" si="11"/>
        <v>3752800</v>
      </c>
      <c r="R81" s="46">
        <f t="shared" si="11"/>
        <v>3752800</v>
      </c>
      <c r="S81" s="339">
        <v>3</v>
      </c>
    </row>
    <row r="82" spans="1:19" s="2" customFormat="1" ht="15" customHeight="1">
      <c r="A82" s="342"/>
      <c r="B82" s="169"/>
      <c r="C82" s="152"/>
      <c r="D82" s="172"/>
      <c r="E82" s="152" t="s">
        <v>37</v>
      </c>
      <c r="F82" s="73" t="s">
        <v>136</v>
      </c>
      <c r="G82" s="180">
        <v>42793</v>
      </c>
      <c r="H82" s="72" t="s">
        <v>137</v>
      </c>
      <c r="I82" s="159" t="s">
        <v>142</v>
      </c>
      <c r="J82" s="159" t="s">
        <v>143</v>
      </c>
      <c r="K82" s="159" t="s">
        <v>38</v>
      </c>
      <c r="L82" s="159" t="s">
        <v>147</v>
      </c>
      <c r="M82" s="160">
        <v>1480000</v>
      </c>
      <c r="N82" s="160">
        <v>1479441.49</v>
      </c>
      <c r="O82" s="160">
        <v>2098100</v>
      </c>
      <c r="P82" s="160">
        <v>2079600</v>
      </c>
      <c r="Q82" s="160">
        <v>2079600</v>
      </c>
      <c r="R82" s="160">
        <v>2079600</v>
      </c>
      <c r="S82" s="339">
        <v>3</v>
      </c>
    </row>
    <row r="83" spans="1:19" s="2" customFormat="1" ht="15" customHeight="1">
      <c r="A83" s="342"/>
      <c r="B83" s="169"/>
      <c r="C83" s="152"/>
      <c r="D83" s="172"/>
      <c r="E83" s="152"/>
      <c r="F83" s="73"/>
      <c r="G83" s="180"/>
      <c r="H83" s="72"/>
      <c r="I83" s="159" t="s">
        <v>142</v>
      </c>
      <c r="J83" s="159" t="s">
        <v>143</v>
      </c>
      <c r="K83" s="159" t="s">
        <v>38</v>
      </c>
      <c r="L83" s="159" t="s">
        <v>85</v>
      </c>
      <c r="M83" s="160">
        <v>443200</v>
      </c>
      <c r="N83" s="160">
        <v>440500.33</v>
      </c>
      <c r="O83" s="160">
        <v>633600</v>
      </c>
      <c r="P83" s="160">
        <v>628000</v>
      </c>
      <c r="Q83" s="160">
        <v>628000</v>
      </c>
      <c r="R83" s="160">
        <v>628000</v>
      </c>
      <c r="S83" s="339">
        <v>3</v>
      </c>
    </row>
    <row r="84" spans="1:19" s="2" customFormat="1" ht="15" customHeight="1">
      <c r="A84" s="342"/>
      <c r="B84" s="169"/>
      <c r="C84" s="152"/>
      <c r="D84" s="172"/>
      <c r="E84" s="152"/>
      <c r="F84" s="73"/>
      <c r="G84" s="180"/>
      <c r="H84" s="72"/>
      <c r="I84" s="159" t="s">
        <v>142</v>
      </c>
      <c r="J84" s="159" t="s">
        <v>143</v>
      </c>
      <c r="K84" s="159" t="s">
        <v>38</v>
      </c>
      <c r="L84" s="159" t="s">
        <v>144</v>
      </c>
      <c r="M84" s="160">
        <v>1094700</v>
      </c>
      <c r="N84" s="160">
        <v>1093616.6000000001</v>
      </c>
      <c r="O84" s="160">
        <v>1179000</v>
      </c>
      <c r="P84" s="160">
        <v>1044700</v>
      </c>
      <c r="Q84" s="160">
        <v>1044700</v>
      </c>
      <c r="R84" s="160">
        <v>1044700</v>
      </c>
      <c r="S84" s="339">
        <v>3</v>
      </c>
    </row>
    <row r="85" spans="1:19" s="2" customFormat="1" ht="23.25" customHeight="1">
      <c r="A85" s="344"/>
      <c r="B85" s="175"/>
      <c r="C85" s="164"/>
      <c r="D85" s="163"/>
      <c r="E85" s="164"/>
      <c r="F85" s="77"/>
      <c r="G85" s="176"/>
      <c r="H85" s="76"/>
      <c r="I85" s="159" t="s">
        <v>142</v>
      </c>
      <c r="J85" s="159" t="s">
        <v>143</v>
      </c>
      <c r="K85" s="159" t="s">
        <v>38</v>
      </c>
      <c r="L85" s="159" t="s">
        <v>44</v>
      </c>
      <c r="M85" s="160">
        <v>500</v>
      </c>
      <c r="N85" s="160">
        <v>500</v>
      </c>
      <c r="O85" s="160">
        <v>1000</v>
      </c>
      <c r="P85" s="160">
        <v>500</v>
      </c>
      <c r="Q85" s="160">
        <v>500</v>
      </c>
      <c r="R85" s="160">
        <v>500</v>
      </c>
      <c r="S85" s="339">
        <v>3</v>
      </c>
    </row>
    <row r="86" spans="1:19" s="2" customFormat="1" ht="282" customHeight="1">
      <c r="A86" s="344">
        <v>703</v>
      </c>
      <c r="B86" s="192" t="s">
        <v>497</v>
      </c>
      <c r="C86" s="212" t="s">
        <v>342</v>
      </c>
      <c r="D86" s="163" t="s">
        <v>408</v>
      </c>
      <c r="E86" s="163" t="s">
        <v>369</v>
      </c>
      <c r="F86" s="175" t="s">
        <v>136</v>
      </c>
      <c r="G86" s="176" t="s">
        <v>370</v>
      </c>
      <c r="H86" s="216">
        <v>2022</v>
      </c>
      <c r="I86" s="188" t="s">
        <v>142</v>
      </c>
      <c r="J86" s="188" t="s">
        <v>143</v>
      </c>
      <c r="K86" s="188" t="s">
        <v>343</v>
      </c>
      <c r="L86" s="188" t="s">
        <v>144</v>
      </c>
      <c r="M86" s="46">
        <v>8709040</v>
      </c>
      <c r="N86" s="46">
        <v>7107159.4900000002</v>
      </c>
      <c r="O86" s="46">
        <v>0</v>
      </c>
      <c r="P86" s="46"/>
      <c r="Q86" s="46"/>
      <c r="R86" s="46"/>
      <c r="S86" s="339">
        <v>3</v>
      </c>
    </row>
    <row r="87" spans="1:19" s="2" customFormat="1" ht="307.5" customHeight="1">
      <c r="A87" s="344">
        <v>703</v>
      </c>
      <c r="B87" s="169" t="s">
        <v>498</v>
      </c>
      <c r="C87" s="212" t="s">
        <v>344</v>
      </c>
      <c r="D87" s="212" t="s">
        <v>409</v>
      </c>
      <c r="E87" s="163" t="s">
        <v>371</v>
      </c>
      <c r="F87" s="175" t="s">
        <v>136</v>
      </c>
      <c r="G87" s="176">
        <v>44620</v>
      </c>
      <c r="H87" s="216" t="s">
        <v>137</v>
      </c>
      <c r="I87" s="188" t="s">
        <v>142</v>
      </c>
      <c r="J87" s="188" t="s">
        <v>143</v>
      </c>
      <c r="K87" s="188" t="s">
        <v>345</v>
      </c>
      <c r="L87" s="188" t="s">
        <v>144</v>
      </c>
      <c r="M87" s="46">
        <v>6175200</v>
      </c>
      <c r="N87" s="46">
        <v>0</v>
      </c>
      <c r="O87" s="160">
        <v>0</v>
      </c>
      <c r="P87" s="160"/>
      <c r="Q87" s="160"/>
      <c r="R87" s="160"/>
      <c r="S87" s="339">
        <v>3</v>
      </c>
    </row>
    <row r="88" spans="1:19" s="2" customFormat="1" ht="84.75" customHeight="1">
      <c r="A88" s="334">
        <v>703</v>
      </c>
      <c r="B88" s="245" t="s">
        <v>499</v>
      </c>
      <c r="C88" s="146" t="s">
        <v>101</v>
      </c>
      <c r="D88" s="146" t="s">
        <v>262</v>
      </c>
      <c r="E88" s="246" t="s">
        <v>126</v>
      </c>
      <c r="F88" s="169" t="s">
        <v>136</v>
      </c>
      <c r="G88" s="170">
        <v>41639</v>
      </c>
      <c r="H88" s="182" t="s">
        <v>137</v>
      </c>
      <c r="I88" s="171" t="s">
        <v>4</v>
      </c>
      <c r="J88" s="171" t="s">
        <v>138</v>
      </c>
      <c r="K88" s="171" t="s">
        <v>57</v>
      </c>
      <c r="L88" s="171" t="s">
        <v>146</v>
      </c>
      <c r="M88" s="46">
        <f>M92+M91+M90+M89</f>
        <v>1627000</v>
      </c>
      <c r="N88" s="46">
        <f>N92+N91+N90+N89</f>
        <v>1627000</v>
      </c>
      <c r="O88" s="46">
        <f>O92+O91+O90+O89</f>
        <v>1741000</v>
      </c>
      <c r="P88" s="46">
        <f>P89+P90+P91+P92</f>
        <v>1848000</v>
      </c>
      <c r="Q88" s="46">
        <f>Q89+Q90+Q91+Q92</f>
        <v>1907000</v>
      </c>
      <c r="R88" s="46">
        <f>R89+R90+R91+R92</f>
        <v>1907000</v>
      </c>
      <c r="S88" s="339">
        <v>3</v>
      </c>
    </row>
    <row r="89" spans="1:19" s="2" customFormat="1" ht="23.25" customHeight="1">
      <c r="A89" s="336"/>
      <c r="B89" s="247"/>
      <c r="C89" s="152"/>
      <c r="D89" s="152"/>
      <c r="E89" s="248" t="s">
        <v>270</v>
      </c>
      <c r="F89" s="73" t="s">
        <v>136</v>
      </c>
      <c r="G89" s="180">
        <v>44562</v>
      </c>
      <c r="H89" s="72" t="s">
        <v>19</v>
      </c>
      <c r="I89" s="159" t="s">
        <v>4</v>
      </c>
      <c r="J89" s="159" t="s">
        <v>138</v>
      </c>
      <c r="K89" s="166" t="s">
        <v>57</v>
      </c>
      <c r="L89" s="159" t="s">
        <v>150</v>
      </c>
      <c r="M89" s="160">
        <v>1070902.03</v>
      </c>
      <c r="N89" s="160">
        <v>1070902.03</v>
      </c>
      <c r="O89" s="160">
        <v>1154400</v>
      </c>
      <c r="P89" s="160">
        <v>1154400</v>
      </c>
      <c r="Q89" s="160">
        <v>1154400</v>
      </c>
      <c r="R89" s="160">
        <v>1154400</v>
      </c>
      <c r="S89" s="339">
        <v>3</v>
      </c>
    </row>
    <row r="90" spans="1:19" s="2" customFormat="1" ht="64.5" customHeight="1">
      <c r="A90" s="336"/>
      <c r="B90" s="247"/>
      <c r="C90" s="152"/>
      <c r="D90" s="152"/>
      <c r="E90" s="248"/>
      <c r="F90" s="73"/>
      <c r="G90" s="180"/>
      <c r="H90" s="72"/>
      <c r="I90" s="159" t="s">
        <v>4</v>
      </c>
      <c r="J90" s="159" t="s">
        <v>138</v>
      </c>
      <c r="K90" s="166" t="s">
        <v>57</v>
      </c>
      <c r="L90" s="159" t="s">
        <v>75</v>
      </c>
      <c r="M90" s="160">
        <v>319597.96999999997</v>
      </c>
      <c r="N90" s="160">
        <v>319597.96999999997</v>
      </c>
      <c r="O90" s="160">
        <v>348600</v>
      </c>
      <c r="P90" s="160">
        <v>348600</v>
      </c>
      <c r="Q90" s="160">
        <v>348600</v>
      </c>
      <c r="R90" s="160">
        <v>348600</v>
      </c>
      <c r="S90" s="339">
        <v>3</v>
      </c>
    </row>
    <row r="91" spans="1:19" s="2" customFormat="1" ht="28.5" customHeight="1">
      <c r="A91" s="336"/>
      <c r="B91" s="247"/>
      <c r="C91" s="152"/>
      <c r="D91" s="152"/>
      <c r="E91" s="248" t="s">
        <v>388</v>
      </c>
      <c r="F91" s="73" t="s">
        <v>136</v>
      </c>
      <c r="G91" s="180">
        <v>44927</v>
      </c>
      <c r="H91" s="72" t="s">
        <v>19</v>
      </c>
      <c r="I91" s="159" t="s">
        <v>4</v>
      </c>
      <c r="J91" s="159" t="s">
        <v>138</v>
      </c>
      <c r="K91" s="166" t="s">
        <v>57</v>
      </c>
      <c r="L91" s="159" t="s">
        <v>144</v>
      </c>
      <c r="M91" s="160">
        <v>110806.32</v>
      </c>
      <c r="N91" s="160">
        <v>110806.32</v>
      </c>
      <c r="O91" s="160">
        <v>238000</v>
      </c>
      <c r="P91" s="160">
        <v>345000</v>
      </c>
      <c r="Q91" s="160">
        <v>404000</v>
      </c>
      <c r="R91" s="160">
        <v>404000</v>
      </c>
      <c r="S91" s="339">
        <v>3</v>
      </c>
    </row>
    <row r="92" spans="1:19" s="2" customFormat="1" ht="78.75" customHeight="1">
      <c r="A92" s="340"/>
      <c r="B92" s="249"/>
      <c r="C92" s="164"/>
      <c r="D92" s="164"/>
      <c r="E92" s="250"/>
      <c r="F92" s="77"/>
      <c r="G92" s="186"/>
      <c r="H92" s="76"/>
      <c r="I92" s="159" t="s">
        <v>4</v>
      </c>
      <c r="J92" s="159" t="s">
        <v>138</v>
      </c>
      <c r="K92" s="166" t="s">
        <v>57</v>
      </c>
      <c r="L92" s="159" t="s">
        <v>215</v>
      </c>
      <c r="M92" s="160">
        <v>125693.68</v>
      </c>
      <c r="N92" s="160">
        <v>125693.68</v>
      </c>
      <c r="O92" s="160">
        <v>0</v>
      </c>
      <c r="P92" s="160">
        <v>0</v>
      </c>
      <c r="Q92" s="160">
        <v>0</v>
      </c>
      <c r="R92" s="160">
        <v>0</v>
      </c>
      <c r="S92" s="339">
        <v>3</v>
      </c>
    </row>
    <row r="93" spans="1:19" s="2" customFormat="1" ht="105" customHeight="1">
      <c r="A93" s="334">
        <v>703</v>
      </c>
      <c r="B93" s="69" t="s">
        <v>500</v>
      </c>
      <c r="C93" s="146" t="s">
        <v>346</v>
      </c>
      <c r="D93" s="146" t="s">
        <v>262</v>
      </c>
      <c r="E93" s="251" t="s">
        <v>270</v>
      </c>
      <c r="F93" s="54" t="s">
        <v>136</v>
      </c>
      <c r="G93" s="178">
        <v>44562</v>
      </c>
      <c r="H93" s="145" t="s">
        <v>19</v>
      </c>
      <c r="I93" s="188" t="s">
        <v>4</v>
      </c>
      <c r="J93" s="188" t="s">
        <v>138</v>
      </c>
      <c r="K93" s="188" t="s">
        <v>48</v>
      </c>
      <c r="L93" s="188" t="s">
        <v>146</v>
      </c>
      <c r="M93" s="48">
        <f>M94+M95</f>
        <v>146900</v>
      </c>
      <c r="N93" s="48">
        <f>N94+N95</f>
        <v>78312.94</v>
      </c>
      <c r="O93" s="48">
        <f>O94+O95</f>
        <v>266300</v>
      </c>
      <c r="P93" s="48">
        <f t="shared" ref="P93:R93" si="12">P94+P95</f>
        <v>266300</v>
      </c>
      <c r="Q93" s="48">
        <f t="shared" si="12"/>
        <v>266300</v>
      </c>
      <c r="R93" s="48">
        <f t="shared" si="12"/>
        <v>266300</v>
      </c>
      <c r="S93" s="339">
        <v>3</v>
      </c>
    </row>
    <row r="94" spans="1:19" s="2" customFormat="1" ht="45.75" customHeight="1">
      <c r="A94" s="336"/>
      <c r="B94" s="73"/>
      <c r="C94" s="152"/>
      <c r="D94" s="152"/>
      <c r="E94" s="248" t="s">
        <v>388</v>
      </c>
      <c r="F94" s="252" t="s">
        <v>136</v>
      </c>
      <c r="G94" s="253">
        <v>44927</v>
      </c>
      <c r="H94" s="252" t="s">
        <v>19</v>
      </c>
      <c r="I94" s="159" t="s">
        <v>4</v>
      </c>
      <c r="J94" s="159" t="s">
        <v>138</v>
      </c>
      <c r="K94" s="159" t="s">
        <v>48</v>
      </c>
      <c r="L94" s="159" t="s">
        <v>144</v>
      </c>
      <c r="M94" s="254">
        <v>38000</v>
      </c>
      <c r="N94" s="254">
        <v>33748.089999999997</v>
      </c>
      <c r="O94" s="254">
        <v>23100</v>
      </c>
      <c r="P94" s="254">
        <v>23100</v>
      </c>
      <c r="Q94" s="254">
        <v>23100</v>
      </c>
      <c r="R94" s="254">
        <v>23100</v>
      </c>
      <c r="S94" s="339">
        <v>3</v>
      </c>
    </row>
    <row r="95" spans="1:19" s="2" customFormat="1" ht="57.75" customHeight="1">
      <c r="A95" s="340"/>
      <c r="B95" s="77"/>
      <c r="C95" s="164"/>
      <c r="D95" s="164"/>
      <c r="E95" s="250"/>
      <c r="F95" s="255"/>
      <c r="G95" s="255"/>
      <c r="H95" s="255"/>
      <c r="I95" s="159" t="s">
        <v>4</v>
      </c>
      <c r="J95" s="159" t="s">
        <v>138</v>
      </c>
      <c r="K95" s="159" t="s">
        <v>48</v>
      </c>
      <c r="L95" s="159" t="s">
        <v>215</v>
      </c>
      <c r="M95" s="254">
        <v>108900</v>
      </c>
      <c r="N95" s="254">
        <v>44564.85</v>
      </c>
      <c r="O95" s="254">
        <v>243200</v>
      </c>
      <c r="P95" s="254">
        <v>243200</v>
      </c>
      <c r="Q95" s="254">
        <v>243200</v>
      </c>
      <c r="R95" s="254">
        <v>243200</v>
      </c>
      <c r="S95" s="339">
        <v>3</v>
      </c>
    </row>
    <row r="96" spans="1:19" s="2" customFormat="1" ht="67.5" customHeight="1">
      <c r="A96" s="342">
        <v>703</v>
      </c>
      <c r="B96" s="169" t="s">
        <v>534</v>
      </c>
      <c r="C96" s="146" t="s">
        <v>347</v>
      </c>
      <c r="D96" s="167" t="s">
        <v>294</v>
      </c>
      <c r="E96" s="197" t="s">
        <v>367</v>
      </c>
      <c r="F96" s="144" t="s">
        <v>136</v>
      </c>
      <c r="G96" s="198">
        <v>44803</v>
      </c>
      <c r="H96" s="68" t="s">
        <v>137</v>
      </c>
      <c r="I96" s="188" t="s">
        <v>4</v>
      </c>
      <c r="J96" s="188" t="s">
        <v>138</v>
      </c>
      <c r="K96" s="188" t="s">
        <v>338</v>
      </c>
      <c r="L96" s="188" t="s">
        <v>146</v>
      </c>
      <c r="M96" s="48">
        <f>M97+M98</f>
        <v>35219.1</v>
      </c>
      <c r="N96" s="48">
        <f>N97+N98</f>
        <v>35219.1</v>
      </c>
      <c r="O96" s="48">
        <v>0</v>
      </c>
      <c r="P96" s="254"/>
      <c r="Q96" s="254"/>
      <c r="R96" s="254"/>
      <c r="S96" s="339">
        <v>3</v>
      </c>
    </row>
    <row r="97" spans="1:23" s="2" customFormat="1" ht="35.25" customHeight="1">
      <c r="A97" s="342"/>
      <c r="B97" s="169"/>
      <c r="C97" s="256"/>
      <c r="D97" s="172"/>
      <c r="E97" s="200"/>
      <c r="F97" s="150"/>
      <c r="G97" s="72"/>
      <c r="H97" s="72"/>
      <c r="I97" s="159" t="s">
        <v>4</v>
      </c>
      <c r="J97" s="159" t="s">
        <v>138</v>
      </c>
      <c r="K97" s="159" t="s">
        <v>338</v>
      </c>
      <c r="L97" s="159" t="s">
        <v>150</v>
      </c>
      <c r="M97" s="254">
        <v>27050</v>
      </c>
      <c r="N97" s="254">
        <v>27050</v>
      </c>
      <c r="O97" s="254">
        <v>0</v>
      </c>
      <c r="P97" s="254"/>
      <c r="Q97" s="254"/>
      <c r="R97" s="254"/>
      <c r="S97" s="339">
        <v>3</v>
      </c>
    </row>
    <row r="98" spans="1:23" s="2" customFormat="1" ht="46.5" customHeight="1">
      <c r="A98" s="342"/>
      <c r="B98" s="169"/>
      <c r="C98" s="257"/>
      <c r="D98" s="172"/>
      <c r="E98" s="201"/>
      <c r="F98" s="158"/>
      <c r="G98" s="76"/>
      <c r="H98" s="76"/>
      <c r="I98" s="166" t="s">
        <v>4</v>
      </c>
      <c r="J98" s="166" t="s">
        <v>138</v>
      </c>
      <c r="K98" s="166" t="s">
        <v>339</v>
      </c>
      <c r="L98" s="166" t="s">
        <v>75</v>
      </c>
      <c r="M98" s="160">
        <v>8169.1</v>
      </c>
      <c r="N98" s="160">
        <v>8169.1</v>
      </c>
      <c r="O98" s="160">
        <v>0</v>
      </c>
      <c r="P98" s="160"/>
      <c r="Q98" s="160"/>
      <c r="R98" s="160"/>
      <c r="S98" s="339">
        <v>3</v>
      </c>
    </row>
    <row r="99" spans="1:23" ht="127.5" customHeight="1">
      <c r="A99" s="348">
        <v>703</v>
      </c>
      <c r="B99" s="54" t="s">
        <v>501</v>
      </c>
      <c r="C99" s="258" t="s">
        <v>284</v>
      </c>
      <c r="D99" s="167" t="s">
        <v>299</v>
      </c>
      <c r="E99" s="259" t="s">
        <v>208</v>
      </c>
      <c r="F99" s="244"/>
      <c r="G99" s="175"/>
      <c r="H99" s="216"/>
      <c r="I99" s="195" t="s">
        <v>4</v>
      </c>
      <c r="J99" s="195" t="s">
        <v>3</v>
      </c>
      <c r="K99" s="195" t="s">
        <v>348</v>
      </c>
      <c r="L99" s="195" t="s">
        <v>144</v>
      </c>
      <c r="M99" s="47">
        <v>137570</v>
      </c>
      <c r="N99" s="47">
        <v>137320</v>
      </c>
      <c r="O99" s="47">
        <v>137600</v>
      </c>
      <c r="P99" s="47">
        <v>137600</v>
      </c>
      <c r="Q99" s="47">
        <v>137600</v>
      </c>
      <c r="R99" s="47">
        <v>137600</v>
      </c>
      <c r="S99" s="345">
        <v>3</v>
      </c>
    </row>
    <row r="100" spans="1:23" ht="127.5" customHeight="1">
      <c r="A100" s="341">
        <v>703</v>
      </c>
      <c r="B100" s="54" t="s">
        <v>460</v>
      </c>
      <c r="C100" s="146" t="s">
        <v>350</v>
      </c>
      <c r="D100" s="167" t="s">
        <v>299</v>
      </c>
      <c r="E100" s="181" t="s">
        <v>232</v>
      </c>
      <c r="F100" s="243" t="s">
        <v>136</v>
      </c>
      <c r="G100" s="170">
        <v>43823</v>
      </c>
      <c r="H100" s="182" t="s">
        <v>376</v>
      </c>
      <c r="I100" s="188" t="s">
        <v>4</v>
      </c>
      <c r="J100" s="188" t="s">
        <v>3</v>
      </c>
      <c r="K100" s="188" t="s">
        <v>349</v>
      </c>
      <c r="L100" s="188" t="s">
        <v>39</v>
      </c>
      <c r="M100" s="260">
        <v>512430</v>
      </c>
      <c r="N100" s="260">
        <v>471853.43</v>
      </c>
      <c r="O100" s="260">
        <v>512400</v>
      </c>
      <c r="P100" s="48">
        <v>512400</v>
      </c>
      <c r="Q100" s="260">
        <v>512400</v>
      </c>
      <c r="R100" s="48">
        <v>512400</v>
      </c>
      <c r="S100" s="347">
        <v>3</v>
      </c>
    </row>
    <row r="101" spans="1:23" ht="113.25" customHeight="1">
      <c r="A101" s="344"/>
      <c r="B101" s="175"/>
      <c r="C101" s="164"/>
      <c r="D101" s="172"/>
      <c r="E101" s="259" t="s">
        <v>423</v>
      </c>
      <c r="F101" s="244" t="s">
        <v>136</v>
      </c>
      <c r="G101" s="176">
        <v>44927</v>
      </c>
      <c r="H101" s="261">
        <v>46022</v>
      </c>
      <c r="I101" s="237"/>
      <c r="J101" s="218"/>
      <c r="K101" s="237"/>
      <c r="L101" s="237"/>
      <c r="M101" s="47"/>
      <c r="N101" s="47"/>
      <c r="O101" s="47"/>
      <c r="P101" s="260"/>
      <c r="Q101" s="47"/>
      <c r="R101" s="260"/>
      <c r="S101" s="347"/>
    </row>
    <row r="102" spans="1:23" s="8" customFormat="1" ht="14.25" customHeight="1">
      <c r="A102" s="354">
        <v>703</v>
      </c>
      <c r="B102" s="68" t="s">
        <v>502</v>
      </c>
      <c r="C102" s="146" t="s">
        <v>187</v>
      </c>
      <c r="D102" s="146" t="s">
        <v>299</v>
      </c>
      <c r="E102" s="168" t="s">
        <v>208</v>
      </c>
      <c r="F102" s="205" t="s">
        <v>136</v>
      </c>
      <c r="G102" s="187">
        <v>43830</v>
      </c>
      <c r="H102" s="68" t="s">
        <v>137</v>
      </c>
      <c r="I102" s="262" t="s">
        <v>4</v>
      </c>
      <c r="J102" s="262" t="s">
        <v>3</v>
      </c>
      <c r="K102" s="262" t="s">
        <v>189</v>
      </c>
      <c r="L102" s="262" t="s">
        <v>144</v>
      </c>
      <c r="M102" s="263">
        <v>20000</v>
      </c>
      <c r="N102" s="263">
        <v>15399.8</v>
      </c>
      <c r="O102" s="263">
        <v>20000</v>
      </c>
      <c r="P102" s="263">
        <v>20000</v>
      </c>
      <c r="Q102" s="263">
        <v>20000</v>
      </c>
      <c r="R102" s="263">
        <v>20000</v>
      </c>
      <c r="S102" s="355">
        <v>3</v>
      </c>
      <c r="T102" s="7"/>
      <c r="U102" s="7"/>
      <c r="V102" s="7"/>
    </row>
    <row r="103" spans="1:23" s="8" customFormat="1" ht="26.25" customHeight="1">
      <c r="A103" s="356"/>
      <c r="B103" s="72"/>
      <c r="C103" s="152"/>
      <c r="D103" s="164"/>
      <c r="E103" s="173"/>
      <c r="F103" s="243"/>
      <c r="G103" s="180"/>
      <c r="H103" s="72"/>
      <c r="I103" s="264"/>
      <c r="J103" s="264"/>
      <c r="K103" s="264"/>
      <c r="L103" s="264"/>
      <c r="M103" s="265"/>
      <c r="N103" s="265"/>
      <c r="O103" s="265"/>
      <c r="P103" s="265"/>
      <c r="Q103" s="265"/>
      <c r="R103" s="265"/>
      <c r="S103" s="357"/>
      <c r="T103" s="7"/>
      <c r="U103" s="7"/>
      <c r="V103" s="7"/>
    </row>
    <row r="104" spans="1:23" s="8" customFormat="1" ht="36" customHeight="1">
      <c r="A104" s="349">
        <v>703</v>
      </c>
      <c r="B104" s="61" t="s">
        <v>461</v>
      </c>
      <c r="C104" s="167" t="s">
        <v>190</v>
      </c>
      <c r="D104" s="212" t="s">
        <v>299</v>
      </c>
      <c r="E104" s="173"/>
      <c r="F104" s="243"/>
      <c r="G104" s="180"/>
      <c r="H104" s="72"/>
      <c r="I104" s="208" t="s">
        <v>4</v>
      </c>
      <c r="J104" s="208" t="s">
        <v>3</v>
      </c>
      <c r="K104" s="208" t="s">
        <v>188</v>
      </c>
      <c r="L104" s="208" t="s">
        <v>144</v>
      </c>
      <c r="M104" s="49">
        <v>11000</v>
      </c>
      <c r="N104" s="49">
        <v>3500</v>
      </c>
      <c r="O104" s="49">
        <v>0</v>
      </c>
      <c r="P104" s="49">
        <v>11000</v>
      </c>
      <c r="Q104" s="49">
        <v>11000</v>
      </c>
      <c r="R104" s="49">
        <v>11000</v>
      </c>
      <c r="S104" s="358">
        <v>3</v>
      </c>
      <c r="T104" s="7"/>
      <c r="U104" s="7"/>
      <c r="V104" s="7"/>
    </row>
    <row r="105" spans="1:23" ht="24.75" customHeight="1">
      <c r="A105" s="334">
        <v>703</v>
      </c>
      <c r="B105" s="68" t="s">
        <v>462</v>
      </c>
      <c r="C105" s="146" t="s">
        <v>120</v>
      </c>
      <c r="D105" s="172" t="s">
        <v>299</v>
      </c>
      <c r="E105" s="266"/>
      <c r="F105" s="243"/>
      <c r="G105" s="180"/>
      <c r="H105" s="72"/>
      <c r="I105" s="148" t="s">
        <v>4</v>
      </c>
      <c r="J105" s="148" t="s">
        <v>3</v>
      </c>
      <c r="K105" s="148" t="s">
        <v>121</v>
      </c>
      <c r="L105" s="148" t="s">
        <v>144</v>
      </c>
      <c r="M105" s="149">
        <v>475000</v>
      </c>
      <c r="N105" s="149">
        <v>475000</v>
      </c>
      <c r="O105" s="149">
        <v>300000</v>
      </c>
      <c r="P105" s="149">
        <v>125000</v>
      </c>
      <c r="Q105" s="149">
        <v>125000</v>
      </c>
      <c r="R105" s="149">
        <v>125000</v>
      </c>
      <c r="S105" s="335">
        <v>3</v>
      </c>
    </row>
    <row r="106" spans="1:23" ht="72.75" customHeight="1">
      <c r="A106" s="336"/>
      <c r="B106" s="72"/>
      <c r="C106" s="152"/>
      <c r="D106" s="163"/>
      <c r="E106" s="266"/>
      <c r="F106" s="243"/>
      <c r="G106" s="180"/>
      <c r="H106" s="72"/>
      <c r="I106" s="156"/>
      <c r="J106" s="156"/>
      <c r="K106" s="156"/>
      <c r="L106" s="156"/>
      <c r="M106" s="157"/>
      <c r="N106" s="157"/>
      <c r="O106" s="157"/>
      <c r="P106" s="157"/>
      <c r="Q106" s="157"/>
      <c r="R106" s="157"/>
      <c r="S106" s="338"/>
    </row>
    <row r="107" spans="1:23" ht="17.25" customHeight="1">
      <c r="A107" s="334">
        <v>703</v>
      </c>
      <c r="B107" s="68" t="s">
        <v>463</v>
      </c>
      <c r="C107" s="146" t="s">
        <v>157</v>
      </c>
      <c r="D107" s="172"/>
      <c r="E107" s="266"/>
      <c r="F107" s="243"/>
      <c r="G107" s="180"/>
      <c r="H107" s="72"/>
      <c r="I107" s="148" t="s">
        <v>4</v>
      </c>
      <c r="J107" s="148" t="s">
        <v>3</v>
      </c>
      <c r="K107" s="148" t="s">
        <v>158</v>
      </c>
      <c r="L107" s="148" t="s">
        <v>144</v>
      </c>
      <c r="M107" s="149">
        <v>100000</v>
      </c>
      <c r="N107" s="149">
        <v>99720</v>
      </c>
      <c r="O107" s="149">
        <v>110000</v>
      </c>
      <c r="P107" s="149">
        <v>100000</v>
      </c>
      <c r="Q107" s="149">
        <v>100000</v>
      </c>
      <c r="R107" s="149">
        <v>100000</v>
      </c>
      <c r="S107" s="335">
        <v>3</v>
      </c>
    </row>
    <row r="108" spans="1:23" s="9" customFormat="1" ht="42.75" customHeight="1">
      <c r="A108" s="336"/>
      <c r="B108" s="72"/>
      <c r="C108" s="152"/>
      <c r="D108" s="163" t="s">
        <v>300</v>
      </c>
      <c r="E108" s="266"/>
      <c r="F108" s="243"/>
      <c r="G108" s="180"/>
      <c r="H108" s="72"/>
      <c r="I108" s="156"/>
      <c r="J108" s="156"/>
      <c r="K108" s="156"/>
      <c r="L108" s="156"/>
      <c r="M108" s="157"/>
      <c r="N108" s="157"/>
      <c r="O108" s="157"/>
      <c r="P108" s="157"/>
      <c r="Q108" s="157"/>
      <c r="R108" s="157"/>
      <c r="S108" s="338"/>
      <c r="T108" s="5"/>
      <c r="U108" s="5"/>
      <c r="V108" s="5"/>
      <c r="W108" s="5"/>
    </row>
    <row r="109" spans="1:23" ht="15" customHeight="1">
      <c r="A109" s="359">
        <v>703</v>
      </c>
      <c r="B109" s="69" t="s">
        <v>464</v>
      </c>
      <c r="C109" s="146" t="s">
        <v>182</v>
      </c>
      <c r="D109" s="172"/>
      <c r="E109" s="266"/>
      <c r="F109" s="243"/>
      <c r="G109" s="180"/>
      <c r="H109" s="72"/>
      <c r="I109" s="148" t="s">
        <v>4</v>
      </c>
      <c r="J109" s="148" t="s">
        <v>3</v>
      </c>
      <c r="K109" s="148" t="s">
        <v>176</v>
      </c>
      <c r="L109" s="148" t="s">
        <v>144</v>
      </c>
      <c r="M109" s="149">
        <v>50000</v>
      </c>
      <c r="N109" s="149">
        <v>49959</v>
      </c>
      <c r="O109" s="149">
        <v>50000</v>
      </c>
      <c r="P109" s="149">
        <v>50000</v>
      </c>
      <c r="Q109" s="149">
        <v>50000</v>
      </c>
      <c r="R109" s="149">
        <v>50000</v>
      </c>
      <c r="S109" s="335">
        <v>3</v>
      </c>
    </row>
    <row r="110" spans="1:23" ht="39" customHeight="1">
      <c r="A110" s="334"/>
      <c r="B110" s="73"/>
      <c r="C110" s="152"/>
      <c r="D110" s="163" t="s">
        <v>300</v>
      </c>
      <c r="E110" s="266"/>
      <c r="F110" s="243"/>
      <c r="G110" s="180"/>
      <c r="H110" s="72"/>
      <c r="I110" s="156"/>
      <c r="J110" s="156"/>
      <c r="K110" s="156"/>
      <c r="L110" s="156"/>
      <c r="M110" s="157"/>
      <c r="N110" s="157"/>
      <c r="O110" s="157"/>
      <c r="P110" s="157"/>
      <c r="Q110" s="157"/>
      <c r="R110" s="157"/>
      <c r="S110" s="338"/>
    </row>
    <row r="111" spans="1:23" ht="53.25" customHeight="1">
      <c r="A111" s="348">
        <v>703</v>
      </c>
      <c r="B111" s="192" t="s">
        <v>465</v>
      </c>
      <c r="C111" s="212" t="s">
        <v>246</v>
      </c>
      <c r="D111" s="212" t="s">
        <v>300</v>
      </c>
      <c r="E111" s="266"/>
      <c r="F111" s="243"/>
      <c r="G111" s="180"/>
      <c r="H111" s="72"/>
      <c r="I111" s="233" t="s">
        <v>4</v>
      </c>
      <c r="J111" s="233" t="s">
        <v>3</v>
      </c>
      <c r="K111" s="233" t="s">
        <v>245</v>
      </c>
      <c r="L111" s="233" t="s">
        <v>144</v>
      </c>
      <c r="M111" s="46">
        <v>500000</v>
      </c>
      <c r="N111" s="46">
        <v>491497.22</v>
      </c>
      <c r="O111" s="46">
        <v>500000</v>
      </c>
      <c r="P111" s="46">
        <v>500000</v>
      </c>
      <c r="Q111" s="46">
        <v>500000</v>
      </c>
      <c r="R111" s="46">
        <v>500000</v>
      </c>
      <c r="S111" s="345">
        <v>3</v>
      </c>
    </row>
    <row r="112" spans="1:23" ht="36" customHeight="1">
      <c r="A112" s="344">
        <v>703</v>
      </c>
      <c r="B112" s="192" t="s">
        <v>466</v>
      </c>
      <c r="C112" s="172" t="s">
        <v>218</v>
      </c>
      <c r="D112" s="212" t="s">
        <v>301</v>
      </c>
      <c r="E112" s="266"/>
      <c r="F112" s="243"/>
      <c r="G112" s="180"/>
      <c r="H112" s="72"/>
      <c r="I112" s="233" t="s">
        <v>4</v>
      </c>
      <c r="J112" s="233" t="s">
        <v>3</v>
      </c>
      <c r="K112" s="233" t="s">
        <v>228</v>
      </c>
      <c r="L112" s="233" t="s">
        <v>144</v>
      </c>
      <c r="M112" s="46">
        <v>40000</v>
      </c>
      <c r="N112" s="46">
        <v>39460</v>
      </c>
      <c r="O112" s="46">
        <v>80000</v>
      </c>
      <c r="P112" s="46">
        <v>40000</v>
      </c>
      <c r="Q112" s="46">
        <v>40000</v>
      </c>
      <c r="R112" s="46">
        <v>40000</v>
      </c>
      <c r="S112" s="345">
        <v>3</v>
      </c>
    </row>
    <row r="113" spans="1:19" ht="59.25" customHeight="1">
      <c r="A113" s="341">
        <v>703</v>
      </c>
      <c r="B113" s="54" t="s">
        <v>467</v>
      </c>
      <c r="C113" s="167" t="s">
        <v>183</v>
      </c>
      <c r="D113" s="212" t="s">
        <v>299</v>
      </c>
      <c r="E113" s="266"/>
      <c r="F113" s="243"/>
      <c r="G113" s="180"/>
      <c r="H113" s="72"/>
      <c r="I113" s="233" t="s">
        <v>4</v>
      </c>
      <c r="J113" s="233" t="s">
        <v>3</v>
      </c>
      <c r="K113" s="233" t="s">
        <v>177</v>
      </c>
      <c r="L113" s="233" t="s">
        <v>144</v>
      </c>
      <c r="M113" s="46">
        <v>205000</v>
      </c>
      <c r="N113" s="46">
        <v>205000</v>
      </c>
      <c r="O113" s="46">
        <v>0</v>
      </c>
      <c r="P113" s="46">
        <v>45000</v>
      </c>
      <c r="Q113" s="46">
        <v>45000</v>
      </c>
      <c r="R113" s="46">
        <v>45000</v>
      </c>
      <c r="S113" s="345">
        <v>3</v>
      </c>
    </row>
    <row r="114" spans="1:19" ht="34.5" customHeight="1">
      <c r="A114" s="341">
        <v>703</v>
      </c>
      <c r="B114" s="54" t="s">
        <v>468</v>
      </c>
      <c r="C114" s="167" t="s">
        <v>161</v>
      </c>
      <c r="D114" s="172" t="s">
        <v>299</v>
      </c>
      <c r="E114" s="266"/>
      <c r="F114" s="243"/>
      <c r="G114" s="180"/>
      <c r="H114" s="72"/>
      <c r="I114" s="188" t="s">
        <v>4</v>
      </c>
      <c r="J114" s="188" t="s">
        <v>3</v>
      </c>
      <c r="K114" s="188" t="s">
        <v>162</v>
      </c>
      <c r="L114" s="188" t="s">
        <v>144</v>
      </c>
      <c r="M114" s="48">
        <v>50000</v>
      </c>
      <c r="N114" s="48">
        <v>50000</v>
      </c>
      <c r="O114" s="48">
        <v>50000</v>
      </c>
      <c r="P114" s="48">
        <v>50000</v>
      </c>
      <c r="Q114" s="48">
        <v>50000</v>
      </c>
      <c r="R114" s="48">
        <v>50000</v>
      </c>
      <c r="S114" s="339">
        <v>3</v>
      </c>
    </row>
    <row r="115" spans="1:19" ht="16.5" customHeight="1">
      <c r="A115" s="341">
        <v>703</v>
      </c>
      <c r="B115" s="54" t="s">
        <v>264</v>
      </c>
      <c r="C115" s="146" t="s">
        <v>163</v>
      </c>
      <c r="D115" s="152" t="s">
        <v>299</v>
      </c>
      <c r="E115" s="266"/>
      <c r="F115" s="243"/>
      <c r="G115" s="180"/>
      <c r="H115" s="72"/>
      <c r="I115" s="148" t="s">
        <v>4</v>
      </c>
      <c r="J115" s="148" t="s">
        <v>3</v>
      </c>
      <c r="K115" s="148" t="s">
        <v>164</v>
      </c>
      <c r="L115" s="148" t="s">
        <v>144</v>
      </c>
      <c r="M115" s="149">
        <v>600000</v>
      </c>
      <c r="N115" s="149">
        <v>598505.72</v>
      </c>
      <c r="O115" s="149">
        <v>750000</v>
      </c>
      <c r="P115" s="149">
        <v>0</v>
      </c>
      <c r="Q115" s="149">
        <v>0</v>
      </c>
      <c r="R115" s="149">
        <v>0</v>
      </c>
      <c r="S115" s="335">
        <v>3</v>
      </c>
    </row>
    <row r="116" spans="1:19" ht="33" customHeight="1">
      <c r="A116" s="342"/>
      <c r="B116" s="169"/>
      <c r="C116" s="164"/>
      <c r="D116" s="164"/>
      <c r="E116" s="266"/>
      <c r="F116" s="243"/>
      <c r="G116" s="180"/>
      <c r="H116" s="72"/>
      <c r="I116" s="156"/>
      <c r="J116" s="156"/>
      <c r="K116" s="156"/>
      <c r="L116" s="156"/>
      <c r="M116" s="157"/>
      <c r="N116" s="157"/>
      <c r="O116" s="157"/>
      <c r="P116" s="157"/>
      <c r="Q116" s="157"/>
      <c r="R116" s="157"/>
      <c r="S116" s="338"/>
    </row>
    <row r="117" spans="1:19" ht="99" customHeight="1">
      <c r="A117" s="349">
        <v>703</v>
      </c>
      <c r="B117" s="54" t="s">
        <v>265</v>
      </c>
      <c r="C117" s="146" t="s">
        <v>175</v>
      </c>
      <c r="D117" s="167" t="s">
        <v>299</v>
      </c>
      <c r="E117" s="267" t="s">
        <v>389</v>
      </c>
      <c r="F117" s="69" t="s">
        <v>390</v>
      </c>
      <c r="G117" s="187" t="s">
        <v>391</v>
      </c>
      <c r="H117" s="68" t="s">
        <v>392</v>
      </c>
      <c r="I117" s="195" t="s">
        <v>4</v>
      </c>
      <c r="J117" s="195" t="s">
        <v>3</v>
      </c>
      <c r="K117" s="195" t="s">
        <v>73</v>
      </c>
      <c r="L117" s="195" t="s">
        <v>146</v>
      </c>
      <c r="M117" s="46">
        <f t="shared" ref="M117:R117" si="13">SUM(M118:M123)</f>
        <v>4891000</v>
      </c>
      <c r="N117" s="46">
        <f t="shared" si="13"/>
        <v>4860786.38</v>
      </c>
      <c r="O117" s="46">
        <f t="shared" si="13"/>
        <v>5588300</v>
      </c>
      <c r="P117" s="46">
        <f t="shared" si="13"/>
        <v>5436900</v>
      </c>
      <c r="Q117" s="46">
        <f t="shared" si="13"/>
        <v>5436900</v>
      </c>
      <c r="R117" s="46">
        <f t="shared" si="13"/>
        <v>5436900</v>
      </c>
      <c r="S117" s="347">
        <v>3</v>
      </c>
    </row>
    <row r="118" spans="1:19" s="2" customFormat="1" ht="42" customHeight="1">
      <c r="A118" s="352"/>
      <c r="B118" s="169"/>
      <c r="C118" s="152"/>
      <c r="D118" s="172"/>
      <c r="E118" s="236"/>
      <c r="F118" s="73"/>
      <c r="G118" s="180"/>
      <c r="H118" s="72"/>
      <c r="I118" s="159" t="s">
        <v>4</v>
      </c>
      <c r="J118" s="159" t="s">
        <v>3</v>
      </c>
      <c r="K118" s="166" t="s">
        <v>73</v>
      </c>
      <c r="L118" s="159" t="s">
        <v>147</v>
      </c>
      <c r="M118" s="160">
        <v>3117600</v>
      </c>
      <c r="N118" s="160">
        <v>3108004.9</v>
      </c>
      <c r="O118" s="160">
        <v>3559100</v>
      </c>
      <c r="P118" s="160">
        <v>3559100</v>
      </c>
      <c r="Q118" s="160">
        <v>3559100</v>
      </c>
      <c r="R118" s="160">
        <v>3559100</v>
      </c>
      <c r="S118" s="339">
        <v>3</v>
      </c>
    </row>
    <row r="119" spans="1:19" s="2" customFormat="1" ht="42" customHeight="1">
      <c r="A119" s="352"/>
      <c r="B119" s="169"/>
      <c r="C119" s="152"/>
      <c r="D119" s="172"/>
      <c r="E119" s="236"/>
      <c r="F119" s="73"/>
      <c r="G119" s="180"/>
      <c r="H119" s="72"/>
      <c r="I119" s="159" t="s">
        <v>4</v>
      </c>
      <c r="J119" s="159" t="s">
        <v>3</v>
      </c>
      <c r="K119" s="166" t="s">
        <v>73</v>
      </c>
      <c r="L119" s="159" t="s">
        <v>85</v>
      </c>
      <c r="M119" s="160">
        <v>926400</v>
      </c>
      <c r="N119" s="160">
        <v>922312.36</v>
      </c>
      <c r="O119" s="160">
        <v>1074800</v>
      </c>
      <c r="P119" s="160">
        <v>1074800</v>
      </c>
      <c r="Q119" s="160">
        <v>1074800</v>
      </c>
      <c r="R119" s="160">
        <v>1074800</v>
      </c>
      <c r="S119" s="339">
        <v>3</v>
      </c>
    </row>
    <row r="120" spans="1:19" s="2" customFormat="1" ht="25.5" customHeight="1">
      <c r="A120" s="352"/>
      <c r="B120" s="169"/>
      <c r="C120" s="152"/>
      <c r="D120" s="172"/>
      <c r="E120" s="236"/>
      <c r="F120" s="73"/>
      <c r="G120" s="180"/>
      <c r="H120" s="72"/>
      <c r="I120" s="159" t="s">
        <v>4</v>
      </c>
      <c r="J120" s="159" t="s">
        <v>3</v>
      </c>
      <c r="K120" s="166" t="s">
        <v>73</v>
      </c>
      <c r="L120" s="159" t="s">
        <v>15</v>
      </c>
      <c r="M120" s="160">
        <v>0</v>
      </c>
      <c r="N120" s="160">
        <v>0</v>
      </c>
      <c r="O120" s="160">
        <v>1000</v>
      </c>
      <c r="P120" s="160">
        <v>1000</v>
      </c>
      <c r="Q120" s="160">
        <v>1000</v>
      </c>
      <c r="R120" s="160">
        <v>1000</v>
      </c>
      <c r="S120" s="339">
        <v>3</v>
      </c>
    </row>
    <row r="121" spans="1:19" s="2" customFormat="1" ht="23.25" customHeight="1">
      <c r="A121" s="352"/>
      <c r="B121" s="169"/>
      <c r="C121" s="152"/>
      <c r="D121" s="172"/>
      <c r="E121" s="236"/>
      <c r="F121" s="73"/>
      <c r="G121" s="180"/>
      <c r="H121" s="72"/>
      <c r="I121" s="159" t="s">
        <v>4</v>
      </c>
      <c r="J121" s="159" t="s">
        <v>3</v>
      </c>
      <c r="K121" s="166" t="s">
        <v>73</v>
      </c>
      <c r="L121" s="159" t="s">
        <v>144</v>
      </c>
      <c r="M121" s="160">
        <v>837797.07</v>
      </c>
      <c r="N121" s="160">
        <v>823720.67</v>
      </c>
      <c r="O121" s="160">
        <v>944200</v>
      </c>
      <c r="P121" s="160">
        <v>792800</v>
      </c>
      <c r="Q121" s="160">
        <v>792800</v>
      </c>
      <c r="R121" s="160">
        <v>792800</v>
      </c>
      <c r="S121" s="339">
        <v>3</v>
      </c>
    </row>
    <row r="122" spans="1:19" s="2" customFormat="1" ht="23.25" customHeight="1">
      <c r="A122" s="352"/>
      <c r="B122" s="169"/>
      <c r="C122" s="152"/>
      <c r="D122" s="172"/>
      <c r="E122" s="236"/>
      <c r="F122" s="73"/>
      <c r="G122" s="180"/>
      <c r="H122" s="72"/>
      <c r="I122" s="159" t="s">
        <v>4</v>
      </c>
      <c r="J122" s="159" t="s">
        <v>3</v>
      </c>
      <c r="K122" s="166" t="s">
        <v>73</v>
      </c>
      <c r="L122" s="159" t="s">
        <v>215</v>
      </c>
      <c r="M122" s="160">
        <v>8202.93</v>
      </c>
      <c r="N122" s="160">
        <v>6728.11</v>
      </c>
      <c r="O122" s="160">
        <v>8200</v>
      </c>
      <c r="P122" s="160">
        <v>8200</v>
      </c>
      <c r="Q122" s="160">
        <v>8200</v>
      </c>
      <c r="R122" s="160">
        <v>8200</v>
      </c>
      <c r="S122" s="339">
        <v>3</v>
      </c>
    </row>
    <row r="123" spans="1:19" s="4" customFormat="1" ht="18" customHeight="1">
      <c r="A123" s="353"/>
      <c r="B123" s="175"/>
      <c r="C123" s="164"/>
      <c r="D123" s="163"/>
      <c r="E123" s="238"/>
      <c r="F123" s="77"/>
      <c r="G123" s="186"/>
      <c r="H123" s="76"/>
      <c r="I123" s="166" t="s">
        <v>4</v>
      </c>
      <c r="J123" s="166" t="s">
        <v>3</v>
      </c>
      <c r="K123" s="166" t="s">
        <v>73</v>
      </c>
      <c r="L123" s="166" t="s">
        <v>44</v>
      </c>
      <c r="M123" s="160">
        <v>1000</v>
      </c>
      <c r="N123" s="160">
        <v>20.34</v>
      </c>
      <c r="O123" s="160">
        <v>1000</v>
      </c>
      <c r="P123" s="160">
        <v>1000</v>
      </c>
      <c r="Q123" s="160">
        <v>1000</v>
      </c>
      <c r="R123" s="160">
        <v>1000</v>
      </c>
      <c r="S123" s="345">
        <v>3</v>
      </c>
    </row>
    <row r="124" spans="1:19" s="10" customFormat="1" ht="48.75" customHeight="1">
      <c r="A124" s="341">
        <v>703</v>
      </c>
      <c r="B124" s="54" t="s">
        <v>397</v>
      </c>
      <c r="C124" s="167" t="s">
        <v>1</v>
      </c>
      <c r="D124" s="167" t="s">
        <v>299</v>
      </c>
      <c r="E124" s="227" t="s">
        <v>229</v>
      </c>
      <c r="F124" s="228" t="s">
        <v>136</v>
      </c>
      <c r="G124" s="229">
        <v>43557</v>
      </c>
      <c r="H124" s="268">
        <v>47209</v>
      </c>
      <c r="I124" s="188" t="s">
        <v>4</v>
      </c>
      <c r="J124" s="188" t="s">
        <v>3</v>
      </c>
      <c r="K124" s="188" t="s">
        <v>2</v>
      </c>
      <c r="L124" s="188" t="s">
        <v>144</v>
      </c>
      <c r="M124" s="48">
        <v>80400</v>
      </c>
      <c r="N124" s="48">
        <v>75600</v>
      </c>
      <c r="O124" s="48">
        <v>110400</v>
      </c>
      <c r="P124" s="48">
        <v>110400</v>
      </c>
      <c r="Q124" s="48">
        <v>110400</v>
      </c>
      <c r="R124" s="48">
        <v>110400</v>
      </c>
      <c r="S124" s="345">
        <v>3</v>
      </c>
    </row>
    <row r="125" spans="1:19" s="10" customFormat="1" ht="77.25" customHeight="1">
      <c r="A125" s="341">
        <v>703</v>
      </c>
      <c r="B125" s="54" t="s">
        <v>398</v>
      </c>
      <c r="C125" s="167" t="s">
        <v>365</v>
      </c>
      <c r="D125" s="167" t="s">
        <v>299</v>
      </c>
      <c r="E125" s="227" t="s">
        <v>377</v>
      </c>
      <c r="F125" s="228" t="s">
        <v>378</v>
      </c>
      <c r="G125" s="229">
        <v>44562</v>
      </c>
      <c r="H125" s="268" t="s">
        <v>137</v>
      </c>
      <c r="I125" s="188" t="s">
        <v>4</v>
      </c>
      <c r="J125" s="188" t="s">
        <v>3</v>
      </c>
      <c r="K125" s="188" t="s">
        <v>366</v>
      </c>
      <c r="L125" s="188" t="s">
        <v>144</v>
      </c>
      <c r="M125" s="48"/>
      <c r="N125" s="48"/>
      <c r="O125" s="48">
        <v>150000</v>
      </c>
      <c r="P125" s="48">
        <v>0</v>
      </c>
      <c r="Q125" s="48">
        <v>0</v>
      </c>
      <c r="R125" s="48">
        <v>0</v>
      </c>
      <c r="S125" s="360">
        <v>3</v>
      </c>
    </row>
    <row r="126" spans="1:19" s="3" customFormat="1" ht="153.75" customHeight="1">
      <c r="A126" s="349">
        <v>703</v>
      </c>
      <c r="B126" s="54" t="s">
        <v>503</v>
      </c>
      <c r="C126" s="146" t="s">
        <v>430</v>
      </c>
      <c r="D126" s="167" t="s">
        <v>302</v>
      </c>
      <c r="E126" s="146" t="s">
        <v>424</v>
      </c>
      <c r="F126" s="68" t="s">
        <v>393</v>
      </c>
      <c r="G126" s="198" t="s">
        <v>425</v>
      </c>
      <c r="H126" s="68" t="s">
        <v>426</v>
      </c>
      <c r="I126" s="171" t="s">
        <v>4</v>
      </c>
      <c r="J126" s="171" t="s">
        <v>3</v>
      </c>
      <c r="K126" s="171" t="s">
        <v>58</v>
      </c>
      <c r="L126" s="171" t="s">
        <v>146</v>
      </c>
      <c r="M126" s="46">
        <f t="shared" ref="M126:R126" si="14">SUM(M127:M131)</f>
        <v>3537600</v>
      </c>
      <c r="N126" s="46">
        <f t="shared" si="14"/>
        <v>3537600</v>
      </c>
      <c r="O126" s="46">
        <f t="shared" si="14"/>
        <v>3631100</v>
      </c>
      <c r="P126" s="46">
        <f t="shared" si="14"/>
        <v>3631100</v>
      </c>
      <c r="Q126" s="46">
        <f t="shared" si="14"/>
        <v>3631100</v>
      </c>
      <c r="R126" s="46">
        <f t="shared" si="14"/>
        <v>3631100</v>
      </c>
      <c r="S126" s="347">
        <v>3</v>
      </c>
    </row>
    <row r="127" spans="1:19" s="2" customFormat="1" ht="21" customHeight="1">
      <c r="A127" s="352"/>
      <c r="B127" s="169"/>
      <c r="C127" s="152"/>
      <c r="D127" s="172"/>
      <c r="E127" s="152"/>
      <c r="F127" s="72"/>
      <c r="G127" s="219"/>
      <c r="H127" s="72"/>
      <c r="I127" s="166" t="s">
        <v>4</v>
      </c>
      <c r="J127" s="166" t="s">
        <v>3</v>
      </c>
      <c r="K127" s="166" t="s">
        <v>58</v>
      </c>
      <c r="L127" s="166" t="s">
        <v>147</v>
      </c>
      <c r="M127" s="160">
        <v>2256800</v>
      </c>
      <c r="N127" s="160">
        <v>2256800</v>
      </c>
      <c r="O127" s="160">
        <v>2337300</v>
      </c>
      <c r="P127" s="160">
        <v>2337300</v>
      </c>
      <c r="Q127" s="160">
        <v>2337300</v>
      </c>
      <c r="R127" s="160">
        <v>2337300</v>
      </c>
      <c r="S127" s="339">
        <v>3</v>
      </c>
    </row>
    <row r="128" spans="1:19" s="2" customFormat="1" ht="16.5" customHeight="1">
      <c r="A128" s="352"/>
      <c r="B128" s="169"/>
      <c r="C128" s="152"/>
      <c r="D128" s="172"/>
      <c r="E128" s="152"/>
      <c r="F128" s="72"/>
      <c r="G128" s="219"/>
      <c r="H128" s="72"/>
      <c r="I128" s="166" t="s">
        <v>4</v>
      </c>
      <c r="J128" s="166" t="s">
        <v>3</v>
      </c>
      <c r="K128" s="166" t="s">
        <v>58</v>
      </c>
      <c r="L128" s="166" t="s">
        <v>85</v>
      </c>
      <c r="M128" s="160">
        <v>682400</v>
      </c>
      <c r="N128" s="160">
        <v>682400</v>
      </c>
      <c r="O128" s="160">
        <v>705900</v>
      </c>
      <c r="P128" s="160">
        <v>705900</v>
      </c>
      <c r="Q128" s="160">
        <v>705900</v>
      </c>
      <c r="R128" s="160">
        <v>705900</v>
      </c>
      <c r="S128" s="339">
        <v>3</v>
      </c>
    </row>
    <row r="129" spans="1:19" s="2" customFormat="1" ht="18" customHeight="1">
      <c r="A129" s="352"/>
      <c r="B129" s="169"/>
      <c r="C129" s="152"/>
      <c r="D129" s="172"/>
      <c r="E129" s="152"/>
      <c r="F129" s="72"/>
      <c r="G129" s="219"/>
      <c r="H129" s="72"/>
      <c r="I129" s="166" t="s">
        <v>4</v>
      </c>
      <c r="J129" s="166" t="s">
        <v>3</v>
      </c>
      <c r="K129" s="166" t="s">
        <v>58</v>
      </c>
      <c r="L129" s="166" t="s">
        <v>15</v>
      </c>
      <c r="M129" s="160">
        <v>0</v>
      </c>
      <c r="N129" s="160">
        <v>0</v>
      </c>
      <c r="O129" s="160">
        <v>400</v>
      </c>
      <c r="P129" s="160">
        <v>400</v>
      </c>
      <c r="Q129" s="160">
        <v>400</v>
      </c>
      <c r="R129" s="160">
        <v>400</v>
      </c>
      <c r="S129" s="339">
        <v>3</v>
      </c>
    </row>
    <row r="130" spans="1:19" s="2" customFormat="1" ht="18.75" customHeight="1">
      <c r="A130" s="352"/>
      <c r="B130" s="169"/>
      <c r="C130" s="152"/>
      <c r="D130" s="172"/>
      <c r="E130" s="152"/>
      <c r="F130" s="72"/>
      <c r="G130" s="219"/>
      <c r="H130" s="72"/>
      <c r="I130" s="166" t="s">
        <v>4</v>
      </c>
      <c r="J130" s="166" t="s">
        <v>3</v>
      </c>
      <c r="K130" s="166" t="s">
        <v>58</v>
      </c>
      <c r="L130" s="166" t="s">
        <v>144</v>
      </c>
      <c r="M130" s="160">
        <v>598400</v>
      </c>
      <c r="N130" s="160">
        <v>598400</v>
      </c>
      <c r="O130" s="160">
        <v>587500</v>
      </c>
      <c r="P130" s="160">
        <v>587500</v>
      </c>
      <c r="Q130" s="160">
        <v>587500</v>
      </c>
      <c r="R130" s="160">
        <v>587500</v>
      </c>
      <c r="S130" s="339">
        <v>3</v>
      </c>
    </row>
    <row r="131" spans="1:19" s="2" customFormat="1" ht="30.75" customHeight="1">
      <c r="A131" s="352"/>
      <c r="B131" s="169"/>
      <c r="C131" s="152"/>
      <c r="D131" s="172"/>
      <c r="E131" s="152"/>
      <c r="F131" s="72"/>
      <c r="G131" s="219"/>
      <c r="H131" s="72"/>
      <c r="I131" s="166" t="s">
        <v>4</v>
      </c>
      <c r="J131" s="166" t="s">
        <v>3</v>
      </c>
      <c r="K131" s="166" t="s">
        <v>58</v>
      </c>
      <c r="L131" s="166" t="s">
        <v>215</v>
      </c>
      <c r="M131" s="160">
        <v>0</v>
      </c>
      <c r="N131" s="160">
        <v>0</v>
      </c>
      <c r="O131" s="160">
        <v>0</v>
      </c>
      <c r="P131" s="160">
        <v>0</v>
      </c>
      <c r="Q131" s="160">
        <v>0</v>
      </c>
      <c r="R131" s="160">
        <v>0</v>
      </c>
      <c r="S131" s="339">
        <v>3</v>
      </c>
    </row>
    <row r="132" spans="1:19" ht="27.75" customHeight="1">
      <c r="A132" s="334">
        <v>703</v>
      </c>
      <c r="B132" s="68" t="s">
        <v>504</v>
      </c>
      <c r="C132" s="146" t="s">
        <v>193</v>
      </c>
      <c r="D132" s="146" t="s">
        <v>303</v>
      </c>
      <c r="E132" s="168" t="s">
        <v>543</v>
      </c>
      <c r="F132" s="269" t="s">
        <v>136</v>
      </c>
      <c r="G132" s="198">
        <v>43463</v>
      </c>
      <c r="H132" s="68" t="s">
        <v>137</v>
      </c>
      <c r="I132" s="148" t="s">
        <v>4</v>
      </c>
      <c r="J132" s="148" t="s">
        <v>152</v>
      </c>
      <c r="K132" s="148" t="s">
        <v>194</v>
      </c>
      <c r="L132" s="148" t="s">
        <v>144</v>
      </c>
      <c r="M132" s="149">
        <v>10000</v>
      </c>
      <c r="N132" s="149">
        <v>10000</v>
      </c>
      <c r="O132" s="149">
        <v>10000</v>
      </c>
      <c r="P132" s="149">
        <v>10000</v>
      </c>
      <c r="Q132" s="149">
        <v>10000</v>
      </c>
      <c r="R132" s="149">
        <v>10000</v>
      </c>
      <c r="S132" s="335">
        <v>3</v>
      </c>
    </row>
    <row r="133" spans="1:19" ht="30" customHeight="1">
      <c r="A133" s="336"/>
      <c r="B133" s="72"/>
      <c r="C133" s="152"/>
      <c r="D133" s="152"/>
      <c r="E133" s="173"/>
      <c r="F133" s="270"/>
      <c r="G133" s="219"/>
      <c r="H133" s="72"/>
      <c r="I133" s="154"/>
      <c r="J133" s="154"/>
      <c r="K133" s="154"/>
      <c r="L133" s="154"/>
      <c r="M133" s="155"/>
      <c r="N133" s="155"/>
      <c r="O133" s="155"/>
      <c r="P133" s="155"/>
      <c r="Q133" s="155"/>
      <c r="R133" s="155"/>
      <c r="S133" s="337"/>
    </row>
    <row r="134" spans="1:19" s="6" customFormat="1" ht="50.25" customHeight="1">
      <c r="A134" s="341">
        <v>703</v>
      </c>
      <c r="B134" s="61" t="s">
        <v>469</v>
      </c>
      <c r="C134" s="167" t="s">
        <v>122</v>
      </c>
      <c r="D134" s="212" t="s">
        <v>304</v>
      </c>
      <c r="E134" s="173"/>
      <c r="F134" s="270"/>
      <c r="G134" s="219"/>
      <c r="H134" s="72"/>
      <c r="I134" s="171" t="s">
        <v>4</v>
      </c>
      <c r="J134" s="171" t="s">
        <v>152</v>
      </c>
      <c r="K134" s="171" t="s">
        <v>171</v>
      </c>
      <c r="L134" s="171" t="s">
        <v>144</v>
      </c>
      <c r="M134" s="46">
        <v>20000</v>
      </c>
      <c r="N134" s="46">
        <v>20000</v>
      </c>
      <c r="O134" s="46">
        <v>20000</v>
      </c>
      <c r="P134" s="46">
        <v>20000</v>
      </c>
      <c r="Q134" s="46">
        <v>20000</v>
      </c>
      <c r="R134" s="46">
        <v>20000</v>
      </c>
      <c r="S134" s="345">
        <v>3</v>
      </c>
    </row>
    <row r="135" spans="1:19" ht="75" customHeight="1">
      <c r="A135" s="349">
        <v>703</v>
      </c>
      <c r="B135" s="61" t="s">
        <v>470</v>
      </c>
      <c r="C135" s="167" t="s">
        <v>107</v>
      </c>
      <c r="D135" s="212" t="s">
        <v>304</v>
      </c>
      <c r="E135" s="173"/>
      <c r="F135" s="270"/>
      <c r="G135" s="219"/>
      <c r="H135" s="72"/>
      <c r="I135" s="195" t="s">
        <v>4</v>
      </c>
      <c r="J135" s="195" t="s">
        <v>152</v>
      </c>
      <c r="K135" s="195" t="s">
        <v>172</v>
      </c>
      <c r="L135" s="195" t="s">
        <v>144</v>
      </c>
      <c r="M135" s="46">
        <v>10000</v>
      </c>
      <c r="N135" s="46">
        <v>10000</v>
      </c>
      <c r="O135" s="46">
        <v>10000</v>
      </c>
      <c r="P135" s="46">
        <v>10000</v>
      </c>
      <c r="Q135" s="46">
        <v>10000</v>
      </c>
      <c r="R135" s="46">
        <v>10000</v>
      </c>
      <c r="S135" s="347">
        <v>3</v>
      </c>
    </row>
    <row r="136" spans="1:19" ht="60.75" customHeight="1">
      <c r="A136" s="348">
        <v>703</v>
      </c>
      <c r="B136" s="61" t="s">
        <v>471</v>
      </c>
      <c r="C136" s="167" t="s">
        <v>167</v>
      </c>
      <c r="D136" s="212" t="s">
        <v>305</v>
      </c>
      <c r="E136" s="174"/>
      <c r="F136" s="271"/>
      <c r="G136" s="272"/>
      <c r="H136" s="76"/>
      <c r="I136" s="188" t="s">
        <v>4</v>
      </c>
      <c r="J136" s="188" t="s">
        <v>152</v>
      </c>
      <c r="K136" s="188" t="s">
        <v>165</v>
      </c>
      <c r="L136" s="188" t="s">
        <v>144</v>
      </c>
      <c r="M136" s="46">
        <v>20000</v>
      </c>
      <c r="N136" s="46">
        <v>20000</v>
      </c>
      <c r="O136" s="46">
        <v>20000</v>
      </c>
      <c r="P136" s="46">
        <v>20000</v>
      </c>
      <c r="Q136" s="46">
        <v>20000</v>
      </c>
      <c r="R136" s="46">
        <v>20000</v>
      </c>
      <c r="S136" s="339">
        <v>3</v>
      </c>
    </row>
    <row r="137" spans="1:19" ht="30.75" customHeight="1">
      <c r="A137" s="341">
        <v>703</v>
      </c>
      <c r="B137" s="61" t="s">
        <v>472</v>
      </c>
      <c r="C137" s="167" t="s">
        <v>103</v>
      </c>
      <c r="D137" s="212" t="s">
        <v>305</v>
      </c>
      <c r="E137" s="273" t="s">
        <v>211</v>
      </c>
      <c r="F137" s="69" t="s">
        <v>153</v>
      </c>
      <c r="G137" s="187">
        <v>43901</v>
      </c>
      <c r="H137" s="69" t="s">
        <v>25</v>
      </c>
      <c r="I137" s="171" t="s">
        <v>4</v>
      </c>
      <c r="J137" s="171" t="s">
        <v>152</v>
      </c>
      <c r="K137" s="171" t="s">
        <v>59</v>
      </c>
      <c r="L137" s="188" t="s">
        <v>144</v>
      </c>
      <c r="M137" s="46">
        <v>40000</v>
      </c>
      <c r="N137" s="46">
        <v>40000</v>
      </c>
      <c r="O137" s="46">
        <v>40000</v>
      </c>
      <c r="P137" s="46">
        <v>40000</v>
      </c>
      <c r="Q137" s="46">
        <v>40000</v>
      </c>
      <c r="R137" s="46">
        <v>40000</v>
      </c>
      <c r="S137" s="339">
        <v>3</v>
      </c>
    </row>
    <row r="138" spans="1:19" ht="192.75" customHeight="1">
      <c r="A138" s="341">
        <v>703</v>
      </c>
      <c r="B138" s="61" t="s">
        <v>473</v>
      </c>
      <c r="C138" s="204" t="s">
        <v>219</v>
      </c>
      <c r="D138" s="172" t="s">
        <v>305</v>
      </c>
      <c r="E138" s="274"/>
      <c r="F138" s="77"/>
      <c r="G138" s="186"/>
      <c r="H138" s="77"/>
      <c r="I138" s="233" t="s">
        <v>4</v>
      </c>
      <c r="J138" s="233" t="s">
        <v>152</v>
      </c>
      <c r="K138" s="233" t="s">
        <v>220</v>
      </c>
      <c r="L138" s="188" t="s">
        <v>144</v>
      </c>
      <c r="M138" s="46">
        <v>20000</v>
      </c>
      <c r="N138" s="46">
        <v>20000</v>
      </c>
      <c r="O138" s="46">
        <v>20000</v>
      </c>
      <c r="P138" s="46">
        <v>20000</v>
      </c>
      <c r="Q138" s="46">
        <v>20000</v>
      </c>
      <c r="R138" s="46">
        <v>20000</v>
      </c>
      <c r="S138" s="339">
        <v>3</v>
      </c>
    </row>
    <row r="139" spans="1:19" s="6" customFormat="1" ht="147" customHeight="1">
      <c r="A139" s="341">
        <v>703</v>
      </c>
      <c r="B139" s="54" t="s">
        <v>563</v>
      </c>
      <c r="C139" s="167" t="s">
        <v>123</v>
      </c>
      <c r="D139" s="212" t="s">
        <v>317</v>
      </c>
      <c r="E139" s="212" t="s">
        <v>199</v>
      </c>
      <c r="F139" s="191" t="s">
        <v>136</v>
      </c>
      <c r="G139" s="275">
        <v>41275</v>
      </c>
      <c r="H139" s="276" t="s">
        <v>137</v>
      </c>
      <c r="I139" s="171" t="s">
        <v>138</v>
      </c>
      <c r="J139" s="233" t="s">
        <v>6</v>
      </c>
      <c r="K139" s="233" t="s">
        <v>124</v>
      </c>
      <c r="L139" s="171" t="s">
        <v>144</v>
      </c>
      <c r="M139" s="46">
        <v>40100</v>
      </c>
      <c r="N139" s="46">
        <v>0</v>
      </c>
      <c r="O139" s="46">
        <v>40100</v>
      </c>
      <c r="P139" s="46">
        <v>40100</v>
      </c>
      <c r="Q139" s="46">
        <v>40100</v>
      </c>
      <c r="R139" s="46">
        <v>40100</v>
      </c>
      <c r="S139" s="345">
        <v>3</v>
      </c>
    </row>
    <row r="140" spans="1:19" ht="120" customHeight="1">
      <c r="A140" s="349">
        <v>703</v>
      </c>
      <c r="B140" s="54" t="s">
        <v>399</v>
      </c>
      <c r="C140" s="212" t="s">
        <v>248</v>
      </c>
      <c r="D140" s="167" t="s">
        <v>306</v>
      </c>
      <c r="E140" s="193" t="s">
        <v>544</v>
      </c>
      <c r="F140" s="192" t="s">
        <v>136</v>
      </c>
      <c r="G140" s="194">
        <v>44562</v>
      </c>
      <c r="H140" s="60" t="s">
        <v>137</v>
      </c>
      <c r="I140" s="188" t="s">
        <v>138</v>
      </c>
      <c r="J140" s="188" t="s">
        <v>145</v>
      </c>
      <c r="K140" s="188" t="s">
        <v>247</v>
      </c>
      <c r="L140" s="188" t="s">
        <v>144</v>
      </c>
      <c r="M140" s="277">
        <v>4368910</v>
      </c>
      <c r="N140" s="277">
        <v>4367858.83</v>
      </c>
      <c r="O140" s="277">
        <v>4995600</v>
      </c>
      <c r="P140" s="277">
        <v>5230400</v>
      </c>
      <c r="Q140" s="277">
        <v>5439600</v>
      </c>
      <c r="R140" s="277">
        <v>5439600</v>
      </c>
      <c r="S140" s="345">
        <v>3</v>
      </c>
    </row>
    <row r="141" spans="1:19" ht="119.25" customHeight="1">
      <c r="A141" s="354">
        <v>703</v>
      </c>
      <c r="B141" s="69" t="s">
        <v>505</v>
      </c>
      <c r="C141" s="152" t="s">
        <v>333</v>
      </c>
      <c r="D141" s="146" t="s">
        <v>306</v>
      </c>
      <c r="E141" s="278" t="s">
        <v>414</v>
      </c>
      <c r="F141" s="169" t="s">
        <v>136</v>
      </c>
      <c r="G141" s="170" t="s">
        <v>415</v>
      </c>
      <c r="H141" s="182" t="s">
        <v>416</v>
      </c>
      <c r="I141" s="148" t="s">
        <v>138</v>
      </c>
      <c r="J141" s="148" t="s">
        <v>145</v>
      </c>
      <c r="K141" s="148" t="s">
        <v>94</v>
      </c>
      <c r="L141" s="148" t="s">
        <v>39</v>
      </c>
      <c r="M141" s="279">
        <v>514200</v>
      </c>
      <c r="N141" s="279">
        <v>511748.12</v>
      </c>
      <c r="O141" s="279">
        <v>545100</v>
      </c>
      <c r="P141" s="279">
        <v>570700</v>
      </c>
      <c r="Q141" s="279">
        <v>593500</v>
      </c>
      <c r="R141" s="279">
        <v>593500</v>
      </c>
      <c r="S141" s="347">
        <v>3</v>
      </c>
    </row>
    <row r="142" spans="1:19" ht="195.75" customHeight="1">
      <c r="A142" s="356"/>
      <c r="B142" s="73"/>
      <c r="C142" s="152"/>
      <c r="D142" s="164"/>
      <c r="E142" s="280" t="s">
        <v>379</v>
      </c>
      <c r="F142" s="175" t="s">
        <v>136</v>
      </c>
      <c r="G142" s="176">
        <v>42736</v>
      </c>
      <c r="H142" s="216" t="s">
        <v>137</v>
      </c>
      <c r="I142" s="156"/>
      <c r="J142" s="156"/>
      <c r="K142" s="156"/>
      <c r="L142" s="156"/>
      <c r="M142" s="281"/>
      <c r="N142" s="281"/>
      <c r="O142" s="281"/>
      <c r="P142" s="281"/>
      <c r="Q142" s="281"/>
      <c r="R142" s="281"/>
      <c r="S142" s="360"/>
    </row>
    <row r="143" spans="1:19" ht="120" customHeight="1">
      <c r="A143" s="354">
        <v>703</v>
      </c>
      <c r="B143" s="69" t="s">
        <v>506</v>
      </c>
      <c r="C143" s="146" t="s">
        <v>104</v>
      </c>
      <c r="D143" s="172" t="s">
        <v>307</v>
      </c>
      <c r="E143" s="243" t="s">
        <v>417</v>
      </c>
      <c r="F143" s="169" t="s">
        <v>136</v>
      </c>
      <c r="G143" s="170" t="s">
        <v>418</v>
      </c>
      <c r="H143" s="282" t="s">
        <v>419</v>
      </c>
      <c r="I143" s="262" t="s">
        <v>138</v>
      </c>
      <c r="J143" s="262" t="s">
        <v>139</v>
      </c>
      <c r="K143" s="262" t="s">
        <v>80</v>
      </c>
      <c r="L143" s="262" t="s">
        <v>39</v>
      </c>
      <c r="M143" s="279">
        <v>32958000</v>
      </c>
      <c r="N143" s="279">
        <v>32702789</v>
      </c>
      <c r="O143" s="279">
        <v>28616000</v>
      </c>
      <c r="P143" s="279">
        <v>18707000</v>
      </c>
      <c r="Q143" s="279">
        <v>18707000</v>
      </c>
      <c r="R143" s="279">
        <v>18707000</v>
      </c>
      <c r="S143" s="361">
        <v>3</v>
      </c>
    </row>
    <row r="144" spans="1:19" ht="128.25" customHeight="1">
      <c r="A144" s="356"/>
      <c r="B144" s="73"/>
      <c r="C144" s="152"/>
      <c r="D144" s="172"/>
      <c r="E144" s="243" t="s">
        <v>420</v>
      </c>
      <c r="F144" s="169" t="s">
        <v>136</v>
      </c>
      <c r="G144" s="170" t="s">
        <v>421</v>
      </c>
      <c r="H144" s="282" t="s">
        <v>422</v>
      </c>
      <c r="I144" s="283"/>
      <c r="J144" s="283"/>
      <c r="K144" s="283"/>
      <c r="L144" s="283"/>
      <c r="M144" s="284"/>
      <c r="N144" s="284"/>
      <c r="O144" s="284"/>
      <c r="P144" s="284"/>
      <c r="Q144" s="284"/>
      <c r="R144" s="284"/>
      <c r="S144" s="362"/>
    </row>
    <row r="145" spans="1:19" s="2" customFormat="1" ht="210" customHeight="1">
      <c r="A145" s="363"/>
      <c r="B145" s="77"/>
      <c r="C145" s="164"/>
      <c r="D145" s="163"/>
      <c r="E145" s="244" t="s">
        <v>115</v>
      </c>
      <c r="F145" s="175" t="s">
        <v>136</v>
      </c>
      <c r="G145" s="176">
        <v>42668</v>
      </c>
      <c r="H145" s="282">
        <v>46022</v>
      </c>
      <c r="I145" s="264"/>
      <c r="J145" s="264"/>
      <c r="K145" s="264"/>
      <c r="L145" s="264"/>
      <c r="M145" s="281"/>
      <c r="N145" s="281"/>
      <c r="O145" s="281"/>
      <c r="P145" s="281"/>
      <c r="Q145" s="281"/>
      <c r="R145" s="281"/>
      <c r="S145" s="364"/>
    </row>
    <row r="146" spans="1:19" ht="105" customHeight="1">
      <c r="A146" s="354">
        <v>703</v>
      </c>
      <c r="B146" s="69" t="s">
        <v>507</v>
      </c>
      <c r="C146" s="146" t="s">
        <v>106</v>
      </c>
      <c r="D146" s="146" t="s">
        <v>307</v>
      </c>
      <c r="E146" s="243" t="s">
        <v>417</v>
      </c>
      <c r="F146" s="169" t="s">
        <v>136</v>
      </c>
      <c r="G146" s="170" t="s">
        <v>418</v>
      </c>
      <c r="H146" s="282" t="s">
        <v>419</v>
      </c>
      <c r="I146" s="262" t="s">
        <v>138</v>
      </c>
      <c r="J146" s="262" t="s">
        <v>139</v>
      </c>
      <c r="K146" s="262" t="s">
        <v>61</v>
      </c>
      <c r="L146" s="262" t="s">
        <v>39</v>
      </c>
      <c r="M146" s="279">
        <v>15725912</v>
      </c>
      <c r="N146" s="279">
        <v>15344903.529999999</v>
      </c>
      <c r="O146" s="279">
        <v>14513400</v>
      </c>
      <c r="P146" s="279">
        <v>18728100</v>
      </c>
      <c r="Q146" s="279">
        <v>20370200</v>
      </c>
      <c r="R146" s="279">
        <v>20370200</v>
      </c>
      <c r="S146" s="361">
        <v>3</v>
      </c>
    </row>
    <row r="147" spans="1:19" ht="127.5" customHeight="1">
      <c r="A147" s="356"/>
      <c r="B147" s="73"/>
      <c r="C147" s="152"/>
      <c r="D147" s="152"/>
      <c r="E147" s="243" t="s">
        <v>420</v>
      </c>
      <c r="F147" s="169" t="s">
        <v>136</v>
      </c>
      <c r="G147" s="170" t="s">
        <v>421</v>
      </c>
      <c r="H147" s="282" t="s">
        <v>422</v>
      </c>
      <c r="I147" s="283"/>
      <c r="J147" s="283"/>
      <c r="K147" s="283"/>
      <c r="L147" s="283"/>
      <c r="M147" s="284"/>
      <c r="N147" s="284"/>
      <c r="O147" s="284"/>
      <c r="P147" s="284"/>
      <c r="Q147" s="284"/>
      <c r="R147" s="284"/>
      <c r="S147" s="362"/>
    </row>
    <row r="148" spans="1:19" s="2" customFormat="1" ht="213.75" customHeight="1">
      <c r="A148" s="363"/>
      <c r="B148" s="77"/>
      <c r="C148" s="164"/>
      <c r="D148" s="164"/>
      <c r="E148" s="244" t="s">
        <v>115</v>
      </c>
      <c r="F148" s="175" t="s">
        <v>136</v>
      </c>
      <c r="G148" s="176">
        <v>42668</v>
      </c>
      <c r="H148" s="261">
        <v>46022</v>
      </c>
      <c r="I148" s="264"/>
      <c r="J148" s="264"/>
      <c r="K148" s="264"/>
      <c r="L148" s="264"/>
      <c r="M148" s="281"/>
      <c r="N148" s="281"/>
      <c r="O148" s="281"/>
      <c r="P148" s="281"/>
      <c r="Q148" s="281"/>
      <c r="R148" s="281"/>
      <c r="S148" s="364"/>
    </row>
    <row r="149" spans="1:19" ht="112.5" customHeight="1">
      <c r="A149" s="354">
        <v>703</v>
      </c>
      <c r="B149" s="69" t="s">
        <v>508</v>
      </c>
      <c r="C149" s="146" t="s">
        <v>223</v>
      </c>
      <c r="D149" s="172" t="s">
        <v>307</v>
      </c>
      <c r="E149" s="243" t="s">
        <v>417</v>
      </c>
      <c r="F149" s="169" t="s">
        <v>136</v>
      </c>
      <c r="G149" s="170" t="s">
        <v>418</v>
      </c>
      <c r="H149" s="282" t="s">
        <v>419</v>
      </c>
      <c r="I149" s="262" t="s">
        <v>138</v>
      </c>
      <c r="J149" s="262" t="s">
        <v>139</v>
      </c>
      <c r="K149" s="262" t="s">
        <v>201</v>
      </c>
      <c r="L149" s="262" t="s">
        <v>39</v>
      </c>
      <c r="M149" s="279">
        <v>8760988</v>
      </c>
      <c r="N149" s="279">
        <v>8693159.0800000001</v>
      </c>
      <c r="O149" s="279">
        <v>8547600</v>
      </c>
      <c r="P149" s="279">
        <v>5587900</v>
      </c>
      <c r="Q149" s="279">
        <v>5587800</v>
      </c>
      <c r="R149" s="279">
        <v>5587800</v>
      </c>
      <c r="S149" s="361">
        <v>3</v>
      </c>
    </row>
    <row r="150" spans="1:19" ht="122.25" customHeight="1">
      <c r="A150" s="356"/>
      <c r="B150" s="73"/>
      <c r="C150" s="152"/>
      <c r="D150" s="172"/>
      <c r="E150" s="243" t="s">
        <v>420</v>
      </c>
      <c r="F150" s="169" t="s">
        <v>136</v>
      </c>
      <c r="G150" s="170" t="s">
        <v>421</v>
      </c>
      <c r="H150" s="282" t="s">
        <v>422</v>
      </c>
      <c r="I150" s="283"/>
      <c r="J150" s="283"/>
      <c r="K150" s="283"/>
      <c r="L150" s="283"/>
      <c r="M150" s="284"/>
      <c r="N150" s="284"/>
      <c r="O150" s="284"/>
      <c r="P150" s="284"/>
      <c r="Q150" s="284"/>
      <c r="R150" s="284"/>
      <c r="S150" s="362"/>
    </row>
    <row r="151" spans="1:19" s="2" customFormat="1" ht="186" customHeight="1">
      <c r="A151" s="363"/>
      <c r="B151" s="77"/>
      <c r="C151" s="164"/>
      <c r="D151" s="163"/>
      <c r="E151" s="244" t="s">
        <v>115</v>
      </c>
      <c r="F151" s="175" t="s">
        <v>136</v>
      </c>
      <c r="G151" s="176">
        <v>42668</v>
      </c>
      <c r="H151" s="282">
        <v>46022</v>
      </c>
      <c r="I151" s="264"/>
      <c r="J151" s="264"/>
      <c r="K151" s="264"/>
      <c r="L151" s="264"/>
      <c r="M151" s="281"/>
      <c r="N151" s="281"/>
      <c r="O151" s="281"/>
      <c r="P151" s="281"/>
      <c r="Q151" s="281"/>
      <c r="R151" s="281"/>
      <c r="S151" s="364"/>
    </row>
    <row r="152" spans="1:19" ht="123" customHeight="1">
      <c r="A152" s="349">
        <v>703</v>
      </c>
      <c r="B152" s="54" t="s">
        <v>509</v>
      </c>
      <c r="C152" s="167" t="s">
        <v>352</v>
      </c>
      <c r="D152" s="172" t="s">
        <v>308</v>
      </c>
      <c r="E152" s="167" t="s">
        <v>198</v>
      </c>
      <c r="F152" s="192" t="s">
        <v>136</v>
      </c>
      <c r="G152" s="194">
        <v>43066</v>
      </c>
      <c r="H152" s="60" t="s">
        <v>137</v>
      </c>
      <c r="I152" s="208" t="s">
        <v>138</v>
      </c>
      <c r="J152" s="208" t="s">
        <v>140</v>
      </c>
      <c r="K152" s="208" t="s">
        <v>351</v>
      </c>
      <c r="L152" s="285" t="s">
        <v>144</v>
      </c>
      <c r="M152" s="207">
        <v>82350</v>
      </c>
      <c r="N152" s="207">
        <v>82350</v>
      </c>
      <c r="O152" s="207">
        <v>250000</v>
      </c>
      <c r="P152" s="207">
        <v>250000</v>
      </c>
      <c r="Q152" s="207">
        <v>250000</v>
      </c>
      <c r="R152" s="207">
        <v>250000</v>
      </c>
      <c r="S152" s="350">
        <v>3</v>
      </c>
    </row>
    <row r="153" spans="1:19" ht="102.75" customHeight="1">
      <c r="A153" s="349">
        <v>703</v>
      </c>
      <c r="B153" s="54" t="s">
        <v>510</v>
      </c>
      <c r="C153" s="167" t="s">
        <v>178</v>
      </c>
      <c r="D153" s="167" t="s">
        <v>309</v>
      </c>
      <c r="E153" s="167" t="s">
        <v>545</v>
      </c>
      <c r="F153" s="169" t="s">
        <v>136</v>
      </c>
      <c r="G153" s="170">
        <v>42971</v>
      </c>
      <c r="H153" s="282" t="s">
        <v>137</v>
      </c>
      <c r="I153" s="285" t="s">
        <v>138</v>
      </c>
      <c r="J153" s="285" t="s">
        <v>140</v>
      </c>
      <c r="K153" s="285" t="s">
        <v>179</v>
      </c>
      <c r="L153" s="285" t="s">
        <v>144</v>
      </c>
      <c r="M153" s="207">
        <v>177313</v>
      </c>
      <c r="N153" s="207">
        <v>177313</v>
      </c>
      <c r="O153" s="207">
        <v>860000</v>
      </c>
      <c r="P153" s="207">
        <v>199000</v>
      </c>
      <c r="Q153" s="207">
        <v>199000</v>
      </c>
      <c r="R153" s="207">
        <v>199000</v>
      </c>
      <c r="S153" s="350">
        <v>3</v>
      </c>
    </row>
    <row r="154" spans="1:19" ht="82.5" customHeight="1">
      <c r="A154" s="349">
        <v>703</v>
      </c>
      <c r="B154" s="54" t="s">
        <v>511</v>
      </c>
      <c r="C154" s="167" t="s">
        <v>195</v>
      </c>
      <c r="D154" s="167" t="s">
        <v>310</v>
      </c>
      <c r="E154" s="168" t="s">
        <v>184</v>
      </c>
      <c r="F154" s="69" t="s">
        <v>136</v>
      </c>
      <c r="G154" s="187" t="s">
        <v>200</v>
      </c>
      <c r="H154" s="68" t="s">
        <v>137</v>
      </c>
      <c r="I154" s="285" t="s">
        <v>138</v>
      </c>
      <c r="J154" s="285" t="s">
        <v>140</v>
      </c>
      <c r="K154" s="285" t="s">
        <v>81</v>
      </c>
      <c r="L154" s="285" t="s">
        <v>144</v>
      </c>
      <c r="M154" s="207">
        <v>526700</v>
      </c>
      <c r="N154" s="207">
        <v>400530</v>
      </c>
      <c r="O154" s="207">
        <v>0</v>
      </c>
      <c r="P154" s="207">
        <v>0</v>
      </c>
      <c r="Q154" s="207">
        <v>0</v>
      </c>
      <c r="R154" s="207">
        <v>0</v>
      </c>
      <c r="S154" s="350">
        <v>3</v>
      </c>
    </row>
    <row r="155" spans="1:19" ht="67.5" customHeight="1">
      <c r="A155" s="349">
        <v>703</v>
      </c>
      <c r="B155" s="54" t="s">
        <v>512</v>
      </c>
      <c r="C155" s="167" t="s">
        <v>196</v>
      </c>
      <c r="D155" s="167" t="s">
        <v>310</v>
      </c>
      <c r="E155" s="173"/>
      <c r="F155" s="73"/>
      <c r="G155" s="180"/>
      <c r="H155" s="72"/>
      <c r="I155" s="208" t="s">
        <v>138</v>
      </c>
      <c r="J155" s="208" t="s">
        <v>140</v>
      </c>
      <c r="K155" s="208" t="s">
        <v>62</v>
      </c>
      <c r="L155" s="208" t="s">
        <v>144</v>
      </c>
      <c r="M155" s="207">
        <v>140000</v>
      </c>
      <c r="N155" s="207">
        <v>106470</v>
      </c>
      <c r="O155" s="207">
        <v>119500</v>
      </c>
      <c r="P155" s="207">
        <v>119500</v>
      </c>
      <c r="Q155" s="207">
        <v>119500</v>
      </c>
      <c r="R155" s="207">
        <v>119500</v>
      </c>
      <c r="S155" s="350">
        <v>3</v>
      </c>
    </row>
    <row r="156" spans="1:19" ht="52.5" customHeight="1">
      <c r="A156" s="341">
        <v>703</v>
      </c>
      <c r="B156" s="54" t="s">
        <v>474</v>
      </c>
      <c r="C156" s="167" t="s">
        <v>92</v>
      </c>
      <c r="D156" s="286" t="s">
        <v>311</v>
      </c>
      <c r="E156" s="146" t="s">
        <v>203</v>
      </c>
      <c r="F156" s="287" t="s">
        <v>136</v>
      </c>
      <c r="G156" s="288">
        <v>43580</v>
      </c>
      <c r="H156" s="289" t="s">
        <v>137</v>
      </c>
      <c r="I156" s="171" t="s">
        <v>6</v>
      </c>
      <c r="J156" s="171" t="s">
        <v>141</v>
      </c>
      <c r="K156" s="188" t="s">
        <v>93</v>
      </c>
      <c r="L156" s="188" t="s">
        <v>146</v>
      </c>
      <c r="M156" s="46">
        <f>M158+M157</f>
        <v>924442.04</v>
      </c>
      <c r="N156" s="46">
        <f>N158+N157</f>
        <v>346815.29</v>
      </c>
      <c r="O156" s="46">
        <f>O158+O157</f>
        <v>1661500</v>
      </c>
      <c r="P156" s="46">
        <f t="shared" ref="P156:R156" si="15">P158+P157</f>
        <v>2466300</v>
      </c>
      <c r="Q156" s="46">
        <f t="shared" si="15"/>
        <v>842500</v>
      </c>
      <c r="R156" s="46">
        <f t="shared" si="15"/>
        <v>842500</v>
      </c>
      <c r="S156" s="339">
        <v>3</v>
      </c>
    </row>
    <row r="157" spans="1:19" ht="56.25" customHeight="1">
      <c r="A157" s="341">
        <v>703</v>
      </c>
      <c r="B157" s="54" t="s">
        <v>475</v>
      </c>
      <c r="C157" s="167" t="s">
        <v>92</v>
      </c>
      <c r="D157" s="286" t="s">
        <v>311</v>
      </c>
      <c r="E157" s="152"/>
      <c r="F157" s="290"/>
      <c r="G157" s="291"/>
      <c r="H157" s="292"/>
      <c r="I157" s="237" t="s">
        <v>6</v>
      </c>
      <c r="J157" s="218" t="s">
        <v>141</v>
      </c>
      <c r="K157" s="159" t="s">
        <v>93</v>
      </c>
      <c r="L157" s="159" t="s">
        <v>144</v>
      </c>
      <c r="M157" s="160">
        <v>342500</v>
      </c>
      <c r="N157" s="160">
        <v>341727.66</v>
      </c>
      <c r="O157" s="160">
        <v>141500</v>
      </c>
      <c r="P157" s="160">
        <v>342500</v>
      </c>
      <c r="Q157" s="160">
        <v>342500</v>
      </c>
      <c r="R157" s="160">
        <v>342500</v>
      </c>
      <c r="S157" s="339">
        <v>3</v>
      </c>
    </row>
    <row r="158" spans="1:19" ht="66.75" customHeight="1">
      <c r="A158" s="348">
        <v>703</v>
      </c>
      <c r="B158" s="54" t="s">
        <v>476</v>
      </c>
      <c r="C158" s="212" t="s">
        <v>125</v>
      </c>
      <c r="D158" s="286" t="s">
        <v>311</v>
      </c>
      <c r="E158" s="152"/>
      <c r="F158" s="293"/>
      <c r="G158" s="291"/>
      <c r="H158" s="292"/>
      <c r="I158" s="166" t="s">
        <v>6</v>
      </c>
      <c r="J158" s="166" t="s">
        <v>141</v>
      </c>
      <c r="K158" s="159" t="s">
        <v>93</v>
      </c>
      <c r="L158" s="166" t="s">
        <v>33</v>
      </c>
      <c r="M158" s="160">
        <v>581942.04</v>
      </c>
      <c r="N158" s="160">
        <v>5087.63</v>
      </c>
      <c r="O158" s="160">
        <v>1520000</v>
      </c>
      <c r="P158" s="160">
        <v>2123800</v>
      </c>
      <c r="Q158" s="160">
        <v>500000</v>
      </c>
      <c r="R158" s="160">
        <v>500000</v>
      </c>
      <c r="S158" s="345">
        <v>3</v>
      </c>
    </row>
    <row r="159" spans="1:19" s="12" customFormat="1" ht="87" customHeight="1">
      <c r="A159" s="342">
        <v>703</v>
      </c>
      <c r="B159" s="54" t="s">
        <v>513</v>
      </c>
      <c r="C159" s="172" t="s">
        <v>244</v>
      </c>
      <c r="D159" s="286" t="s">
        <v>311</v>
      </c>
      <c r="E159" s="152"/>
      <c r="F159" s="294"/>
      <c r="G159" s="295"/>
      <c r="H159" s="296"/>
      <c r="I159" s="188" t="s">
        <v>6</v>
      </c>
      <c r="J159" s="188" t="s">
        <v>141</v>
      </c>
      <c r="K159" s="188" t="s">
        <v>235</v>
      </c>
      <c r="L159" s="188" t="s">
        <v>33</v>
      </c>
      <c r="M159" s="46">
        <v>5268120.74</v>
      </c>
      <c r="N159" s="46">
        <v>5268120.74</v>
      </c>
      <c r="O159" s="46">
        <v>0</v>
      </c>
      <c r="P159" s="46">
        <v>0</v>
      </c>
      <c r="Q159" s="46">
        <v>0</v>
      </c>
      <c r="R159" s="46">
        <v>0</v>
      </c>
      <c r="S159" s="339">
        <v>3</v>
      </c>
    </row>
    <row r="160" spans="1:19" s="12" customFormat="1" ht="33" customHeight="1">
      <c r="A160" s="334">
        <v>703</v>
      </c>
      <c r="B160" s="69" t="s">
        <v>400</v>
      </c>
      <c r="C160" s="68" t="s">
        <v>236</v>
      </c>
      <c r="D160" s="297" t="s">
        <v>311</v>
      </c>
      <c r="E160" s="152"/>
      <c r="F160" s="294"/>
      <c r="G160" s="295"/>
      <c r="H160" s="296"/>
      <c r="I160" s="188" t="s">
        <v>6</v>
      </c>
      <c r="J160" s="188" t="s">
        <v>141</v>
      </c>
      <c r="K160" s="188" t="s">
        <v>237</v>
      </c>
      <c r="L160" s="188" t="s">
        <v>33</v>
      </c>
      <c r="M160" s="46">
        <v>1780253.01</v>
      </c>
      <c r="N160" s="46">
        <v>1780253.01</v>
      </c>
      <c r="O160" s="46">
        <v>0</v>
      </c>
      <c r="P160" s="46">
        <v>0</v>
      </c>
      <c r="Q160" s="46">
        <v>0</v>
      </c>
      <c r="R160" s="46">
        <v>0</v>
      </c>
      <c r="S160" s="339">
        <v>3</v>
      </c>
    </row>
    <row r="161" spans="1:19" s="12" customFormat="1" ht="37.5" customHeight="1">
      <c r="A161" s="340"/>
      <c r="B161" s="77"/>
      <c r="C161" s="76"/>
      <c r="D161" s="298"/>
      <c r="E161" s="152"/>
      <c r="F161" s="294"/>
      <c r="G161" s="295"/>
      <c r="H161" s="296"/>
      <c r="I161" s="188" t="s">
        <v>6</v>
      </c>
      <c r="J161" s="188" t="s">
        <v>141</v>
      </c>
      <c r="K161" s="188" t="s">
        <v>436</v>
      </c>
      <c r="L161" s="188" t="s">
        <v>215</v>
      </c>
      <c r="M161" s="46">
        <v>339616.99</v>
      </c>
      <c r="N161" s="46">
        <v>233956.76</v>
      </c>
      <c r="O161" s="46"/>
      <c r="P161" s="46">
        <v>0</v>
      </c>
      <c r="Q161" s="46"/>
      <c r="R161" s="46"/>
      <c r="S161" s="339">
        <v>3</v>
      </c>
    </row>
    <row r="162" spans="1:19" s="12" customFormat="1" ht="70.5" customHeight="1">
      <c r="A162" s="341">
        <v>703</v>
      </c>
      <c r="B162" s="54" t="s">
        <v>477</v>
      </c>
      <c r="C162" s="167" t="s">
        <v>445</v>
      </c>
      <c r="D162" s="167"/>
      <c r="E162" s="152"/>
      <c r="F162" s="299"/>
      <c r="G162" s="300"/>
      <c r="H162" s="301"/>
      <c r="I162" s="188" t="s">
        <v>6</v>
      </c>
      <c r="J162" s="188" t="s">
        <v>141</v>
      </c>
      <c r="K162" s="188" t="s">
        <v>446</v>
      </c>
      <c r="L162" s="188" t="s">
        <v>33</v>
      </c>
      <c r="M162" s="46">
        <v>0</v>
      </c>
      <c r="N162" s="46">
        <v>0</v>
      </c>
      <c r="O162" s="46">
        <v>8656300</v>
      </c>
      <c r="P162" s="46">
        <v>0</v>
      </c>
      <c r="Q162" s="46">
        <v>0</v>
      </c>
      <c r="R162" s="46">
        <v>0</v>
      </c>
      <c r="S162" s="339">
        <v>3</v>
      </c>
    </row>
    <row r="163" spans="1:19" s="12" customFormat="1" ht="217.5" customHeight="1">
      <c r="A163" s="341">
        <v>703</v>
      </c>
      <c r="B163" s="54" t="s">
        <v>514</v>
      </c>
      <c r="C163" s="167" t="s">
        <v>249</v>
      </c>
      <c r="D163" s="286" t="s">
        <v>311</v>
      </c>
      <c r="E163" s="258" t="s">
        <v>203</v>
      </c>
      <c r="F163" s="185" t="s">
        <v>153</v>
      </c>
      <c r="G163" s="302">
        <v>43580</v>
      </c>
      <c r="H163" s="276" t="s">
        <v>137</v>
      </c>
      <c r="I163" s="171" t="s">
        <v>6</v>
      </c>
      <c r="J163" s="171" t="s">
        <v>141</v>
      </c>
      <c r="K163" s="171" t="s">
        <v>250</v>
      </c>
      <c r="L163" s="171" t="s">
        <v>33</v>
      </c>
      <c r="M163" s="48">
        <v>8775100</v>
      </c>
      <c r="N163" s="48">
        <v>0</v>
      </c>
      <c r="O163" s="48">
        <v>0</v>
      </c>
      <c r="P163" s="48">
        <v>0</v>
      </c>
      <c r="Q163" s="48">
        <v>0</v>
      </c>
      <c r="R163" s="48">
        <v>0</v>
      </c>
      <c r="S163" s="339">
        <v>3</v>
      </c>
    </row>
    <row r="164" spans="1:19" s="12" customFormat="1" ht="209.25" customHeight="1">
      <c r="A164" s="348">
        <v>703</v>
      </c>
      <c r="B164" s="54" t="s">
        <v>515</v>
      </c>
      <c r="C164" s="167" t="s">
        <v>251</v>
      </c>
      <c r="D164" s="286" t="s">
        <v>311</v>
      </c>
      <c r="E164" s="258" t="s">
        <v>203</v>
      </c>
      <c r="F164" s="185" t="s">
        <v>153</v>
      </c>
      <c r="G164" s="302">
        <v>43580</v>
      </c>
      <c r="H164" s="303" t="s">
        <v>137</v>
      </c>
      <c r="I164" s="195" t="s">
        <v>6</v>
      </c>
      <c r="J164" s="195" t="s">
        <v>141</v>
      </c>
      <c r="K164" s="195" t="s">
        <v>252</v>
      </c>
      <c r="L164" s="195" t="s">
        <v>33</v>
      </c>
      <c r="M164" s="46">
        <v>7428080</v>
      </c>
      <c r="N164" s="46">
        <v>385675.16</v>
      </c>
      <c r="O164" s="46">
        <v>8927400</v>
      </c>
      <c r="P164" s="46">
        <v>0</v>
      </c>
      <c r="Q164" s="46">
        <v>0</v>
      </c>
      <c r="R164" s="46">
        <v>0</v>
      </c>
      <c r="S164" s="345">
        <v>3</v>
      </c>
    </row>
    <row r="165" spans="1:19" s="12" customFormat="1" ht="166.5" customHeight="1">
      <c r="A165" s="341">
        <v>703</v>
      </c>
      <c r="B165" s="54" t="s">
        <v>478</v>
      </c>
      <c r="C165" s="167" t="s">
        <v>438</v>
      </c>
      <c r="D165" s="286" t="s">
        <v>311</v>
      </c>
      <c r="E165" s="145" t="s">
        <v>449</v>
      </c>
      <c r="F165" s="191" t="s">
        <v>136</v>
      </c>
      <c r="G165" s="275">
        <v>44846</v>
      </c>
      <c r="H165" s="276" t="s">
        <v>137</v>
      </c>
      <c r="I165" s="171" t="s">
        <v>6</v>
      </c>
      <c r="J165" s="171" t="s">
        <v>141</v>
      </c>
      <c r="K165" s="171" t="s">
        <v>437</v>
      </c>
      <c r="L165" s="171" t="s">
        <v>33</v>
      </c>
      <c r="M165" s="47">
        <v>1796466.67</v>
      </c>
      <c r="N165" s="47">
        <v>0</v>
      </c>
      <c r="O165" s="47"/>
      <c r="P165" s="47"/>
      <c r="Q165" s="47"/>
      <c r="R165" s="47"/>
      <c r="S165" s="345">
        <v>3</v>
      </c>
    </row>
    <row r="166" spans="1:19" s="12" customFormat="1" ht="219" customHeight="1">
      <c r="A166" s="341">
        <v>703</v>
      </c>
      <c r="B166" s="54" t="s">
        <v>479</v>
      </c>
      <c r="C166" s="167" t="s">
        <v>439</v>
      </c>
      <c r="D166" s="304"/>
      <c r="E166" s="258" t="s">
        <v>203</v>
      </c>
      <c r="F166" s="185" t="s">
        <v>153</v>
      </c>
      <c r="G166" s="302">
        <v>43580</v>
      </c>
      <c r="H166" s="276" t="s">
        <v>137</v>
      </c>
      <c r="I166" s="171" t="s">
        <v>6</v>
      </c>
      <c r="J166" s="171" t="s">
        <v>141</v>
      </c>
      <c r="K166" s="171" t="s">
        <v>440</v>
      </c>
      <c r="L166" s="171" t="s">
        <v>33</v>
      </c>
      <c r="M166" s="47">
        <v>134862</v>
      </c>
      <c r="N166" s="47">
        <v>134862</v>
      </c>
      <c r="O166" s="47"/>
      <c r="P166" s="47"/>
      <c r="Q166" s="47" t="s">
        <v>444</v>
      </c>
      <c r="R166" s="47"/>
      <c r="S166" s="345">
        <v>3</v>
      </c>
    </row>
    <row r="167" spans="1:19" s="12" customFormat="1" ht="207" customHeight="1">
      <c r="A167" s="341">
        <v>703</v>
      </c>
      <c r="B167" s="54" t="s">
        <v>516</v>
      </c>
      <c r="C167" s="167" t="s">
        <v>561</v>
      </c>
      <c r="D167" s="286" t="s">
        <v>311</v>
      </c>
      <c r="E167" s="145" t="s">
        <v>449</v>
      </c>
      <c r="F167" s="191" t="s">
        <v>136</v>
      </c>
      <c r="G167" s="275">
        <v>44846</v>
      </c>
      <c r="H167" s="276" t="s">
        <v>137</v>
      </c>
      <c r="I167" s="171" t="s">
        <v>6</v>
      </c>
      <c r="J167" s="171" t="s">
        <v>141</v>
      </c>
      <c r="K167" s="171" t="s">
        <v>441</v>
      </c>
      <c r="L167" s="171" t="s">
        <v>33</v>
      </c>
      <c r="M167" s="47">
        <v>1796466.67</v>
      </c>
      <c r="N167" s="47">
        <v>0</v>
      </c>
      <c r="O167" s="47"/>
      <c r="P167" s="47"/>
      <c r="Q167" s="47"/>
      <c r="R167" s="47"/>
      <c r="S167" s="345">
        <v>3</v>
      </c>
    </row>
    <row r="168" spans="1:19" s="2" customFormat="1" ht="203.25" customHeight="1">
      <c r="A168" s="334">
        <v>703</v>
      </c>
      <c r="B168" s="69" t="s">
        <v>401</v>
      </c>
      <c r="C168" s="197" t="s">
        <v>253</v>
      </c>
      <c r="D168" s="197" t="s">
        <v>259</v>
      </c>
      <c r="E168" s="145" t="s">
        <v>203</v>
      </c>
      <c r="F168" s="179" t="s">
        <v>153</v>
      </c>
      <c r="G168" s="305">
        <v>43580</v>
      </c>
      <c r="H168" s="303" t="s">
        <v>137</v>
      </c>
      <c r="I168" s="171" t="s">
        <v>6</v>
      </c>
      <c r="J168" s="171" t="s">
        <v>141</v>
      </c>
      <c r="K168" s="171" t="s">
        <v>254</v>
      </c>
      <c r="L168" s="171" t="s">
        <v>146</v>
      </c>
      <c r="M168" s="47">
        <f>M169+M170</f>
        <v>3310109</v>
      </c>
      <c r="N168" s="47">
        <f>N169+N170</f>
        <v>3207978.17</v>
      </c>
      <c r="O168" s="47">
        <f>O169+O170</f>
        <v>3610500</v>
      </c>
      <c r="P168" s="47">
        <f>SUM(P169:P170)</f>
        <v>3240100</v>
      </c>
      <c r="Q168" s="47">
        <f t="shared" ref="Q168:R168" si="16">SUM(Q169:Q170)</f>
        <v>3240100</v>
      </c>
      <c r="R168" s="47">
        <f t="shared" si="16"/>
        <v>3240100</v>
      </c>
      <c r="S168" s="345">
        <v>3</v>
      </c>
    </row>
    <row r="169" spans="1:19" s="2" customFormat="1" ht="45.75" customHeight="1">
      <c r="A169" s="336"/>
      <c r="B169" s="73"/>
      <c r="C169" s="200"/>
      <c r="D169" s="200"/>
      <c r="E169" s="152" t="s">
        <v>285</v>
      </c>
      <c r="F169" s="290"/>
      <c r="G169" s="291"/>
      <c r="H169" s="292"/>
      <c r="I169" s="166" t="s">
        <v>6</v>
      </c>
      <c r="J169" s="166" t="s">
        <v>141</v>
      </c>
      <c r="K169" s="166" t="s">
        <v>254</v>
      </c>
      <c r="L169" s="166" t="s">
        <v>353</v>
      </c>
      <c r="M169" s="306">
        <v>1689600</v>
      </c>
      <c r="N169" s="306">
        <v>1689569.17</v>
      </c>
      <c r="O169" s="306">
        <v>0</v>
      </c>
      <c r="P169" s="306"/>
      <c r="Q169" s="306"/>
      <c r="R169" s="306"/>
      <c r="S169" s="345">
        <v>3</v>
      </c>
    </row>
    <row r="170" spans="1:19" s="2" customFormat="1" ht="58.5" customHeight="1">
      <c r="A170" s="340"/>
      <c r="B170" s="77"/>
      <c r="C170" s="201"/>
      <c r="D170" s="201"/>
      <c r="E170" s="164"/>
      <c r="F170" s="307"/>
      <c r="G170" s="308"/>
      <c r="H170" s="309"/>
      <c r="I170" s="237" t="s">
        <v>6</v>
      </c>
      <c r="J170" s="237" t="s">
        <v>141</v>
      </c>
      <c r="K170" s="237" t="s">
        <v>254</v>
      </c>
      <c r="L170" s="237" t="s">
        <v>144</v>
      </c>
      <c r="M170" s="306">
        <v>1620509</v>
      </c>
      <c r="N170" s="306">
        <v>1518409</v>
      </c>
      <c r="O170" s="306">
        <v>3610500</v>
      </c>
      <c r="P170" s="306">
        <v>3240100</v>
      </c>
      <c r="Q170" s="306">
        <v>3240100</v>
      </c>
      <c r="R170" s="306">
        <v>3240100</v>
      </c>
      <c r="S170" s="345">
        <v>3</v>
      </c>
    </row>
    <row r="171" spans="1:19" s="2" customFormat="1" ht="101.25" customHeight="1">
      <c r="A171" s="348">
        <v>703</v>
      </c>
      <c r="B171" s="175" t="s">
        <v>517</v>
      </c>
      <c r="C171" s="286" t="s">
        <v>355</v>
      </c>
      <c r="D171" s="310" t="s">
        <v>406</v>
      </c>
      <c r="E171" s="212" t="s">
        <v>380</v>
      </c>
      <c r="F171" s="191" t="s">
        <v>136</v>
      </c>
      <c r="G171" s="275">
        <v>44687</v>
      </c>
      <c r="H171" s="276" t="s">
        <v>137</v>
      </c>
      <c r="I171" s="171" t="s">
        <v>6</v>
      </c>
      <c r="J171" s="171" t="s">
        <v>141</v>
      </c>
      <c r="K171" s="171" t="s">
        <v>354</v>
      </c>
      <c r="L171" s="171" t="s">
        <v>33</v>
      </c>
      <c r="M171" s="47">
        <v>3871700</v>
      </c>
      <c r="N171" s="47">
        <v>3852352.45</v>
      </c>
      <c r="O171" s="47">
        <v>0</v>
      </c>
      <c r="P171" s="47"/>
      <c r="Q171" s="47"/>
      <c r="R171" s="47"/>
      <c r="S171" s="345">
        <v>3</v>
      </c>
    </row>
    <row r="172" spans="1:19" s="2" customFormat="1" ht="209.25" customHeight="1">
      <c r="A172" s="342">
        <v>703</v>
      </c>
      <c r="B172" s="175" t="s">
        <v>518</v>
      </c>
      <c r="C172" s="311" t="s">
        <v>356</v>
      </c>
      <c r="D172" s="310" t="s">
        <v>407</v>
      </c>
      <c r="E172" s="212" t="s">
        <v>197</v>
      </c>
      <c r="F172" s="312" t="s">
        <v>136</v>
      </c>
      <c r="G172" s="275">
        <v>43580</v>
      </c>
      <c r="H172" s="276" t="s">
        <v>137</v>
      </c>
      <c r="I172" s="171" t="s">
        <v>6</v>
      </c>
      <c r="J172" s="171" t="s">
        <v>141</v>
      </c>
      <c r="K172" s="171" t="s">
        <v>357</v>
      </c>
      <c r="L172" s="171" t="s">
        <v>33</v>
      </c>
      <c r="M172" s="47">
        <v>1029200</v>
      </c>
      <c r="N172" s="47">
        <v>1024043.05</v>
      </c>
      <c r="O172" s="47">
        <v>0</v>
      </c>
      <c r="P172" s="47"/>
      <c r="Q172" s="47"/>
      <c r="R172" s="47"/>
      <c r="S172" s="345">
        <v>3</v>
      </c>
    </row>
    <row r="173" spans="1:19" s="2" customFormat="1" ht="206.25" customHeight="1">
      <c r="A173" s="341">
        <v>703</v>
      </c>
      <c r="B173" s="192" t="s">
        <v>519</v>
      </c>
      <c r="C173" s="304" t="s">
        <v>256</v>
      </c>
      <c r="D173" s="286" t="s">
        <v>311</v>
      </c>
      <c r="E173" s="212" t="s">
        <v>197</v>
      </c>
      <c r="F173" s="312" t="s">
        <v>136</v>
      </c>
      <c r="G173" s="275">
        <v>43580</v>
      </c>
      <c r="H173" s="276" t="s">
        <v>137</v>
      </c>
      <c r="I173" s="195" t="s">
        <v>6</v>
      </c>
      <c r="J173" s="195" t="s">
        <v>141</v>
      </c>
      <c r="K173" s="195" t="s">
        <v>255</v>
      </c>
      <c r="L173" s="195" t="s">
        <v>33</v>
      </c>
      <c r="M173" s="47">
        <v>0</v>
      </c>
      <c r="N173" s="47">
        <v>0</v>
      </c>
      <c r="O173" s="47">
        <v>0</v>
      </c>
      <c r="P173" s="47">
        <v>3000000</v>
      </c>
      <c r="Q173" s="47">
        <v>0</v>
      </c>
      <c r="R173" s="47">
        <v>0</v>
      </c>
      <c r="S173" s="347">
        <v>3</v>
      </c>
    </row>
    <row r="174" spans="1:19" ht="126" customHeight="1">
      <c r="A174" s="341">
        <v>703</v>
      </c>
      <c r="B174" s="54" t="s">
        <v>520</v>
      </c>
      <c r="C174" s="197" t="s">
        <v>109</v>
      </c>
      <c r="D174" s="304" t="s">
        <v>311</v>
      </c>
      <c r="E174" s="243" t="s">
        <v>417</v>
      </c>
      <c r="F174" s="169" t="s">
        <v>136</v>
      </c>
      <c r="G174" s="170" t="s">
        <v>418</v>
      </c>
      <c r="H174" s="282" t="s">
        <v>419</v>
      </c>
      <c r="I174" s="188" t="s">
        <v>6</v>
      </c>
      <c r="J174" s="188" t="s">
        <v>141</v>
      </c>
      <c r="K174" s="188" t="s">
        <v>63</v>
      </c>
      <c r="L174" s="188" t="s">
        <v>39</v>
      </c>
      <c r="M174" s="48">
        <v>9059771</v>
      </c>
      <c r="N174" s="48">
        <v>8890293.3200000003</v>
      </c>
      <c r="O174" s="48">
        <v>5586000</v>
      </c>
      <c r="P174" s="48">
        <v>5376000</v>
      </c>
      <c r="Q174" s="48">
        <v>5376000</v>
      </c>
      <c r="R174" s="48">
        <v>5376000</v>
      </c>
      <c r="S174" s="339">
        <v>3</v>
      </c>
    </row>
    <row r="175" spans="1:19" ht="72.75" customHeight="1">
      <c r="A175" s="344"/>
      <c r="B175" s="175"/>
      <c r="C175" s="201"/>
      <c r="D175" s="310"/>
      <c r="E175" s="243"/>
      <c r="F175" s="169"/>
      <c r="G175" s="170"/>
      <c r="H175" s="282"/>
      <c r="I175" s="237"/>
      <c r="J175" s="237"/>
      <c r="K175" s="237"/>
      <c r="L175" s="237"/>
      <c r="M175" s="47"/>
      <c r="N175" s="47"/>
      <c r="O175" s="47"/>
      <c r="P175" s="47"/>
      <c r="Q175" s="47"/>
      <c r="R175" s="47"/>
      <c r="S175" s="360"/>
    </row>
    <row r="176" spans="1:19" ht="213" customHeight="1">
      <c r="A176" s="341">
        <v>703</v>
      </c>
      <c r="B176" s="54" t="s">
        <v>480</v>
      </c>
      <c r="C176" s="304" t="s">
        <v>447</v>
      </c>
      <c r="D176" s="286" t="s">
        <v>311</v>
      </c>
      <c r="E176" s="258" t="s">
        <v>27</v>
      </c>
      <c r="F176" s="312" t="s">
        <v>153</v>
      </c>
      <c r="G176" s="275">
        <v>42736</v>
      </c>
      <c r="H176" s="276" t="s">
        <v>137</v>
      </c>
      <c r="I176" s="171" t="s">
        <v>6</v>
      </c>
      <c r="J176" s="171" t="s">
        <v>141</v>
      </c>
      <c r="K176" s="171" t="s">
        <v>448</v>
      </c>
      <c r="L176" s="171" t="s">
        <v>39</v>
      </c>
      <c r="M176" s="46">
        <v>0</v>
      </c>
      <c r="N176" s="46">
        <v>0</v>
      </c>
      <c r="O176" s="46">
        <v>0</v>
      </c>
      <c r="P176" s="46">
        <v>8656300</v>
      </c>
      <c r="Q176" s="46">
        <v>6961300</v>
      </c>
      <c r="R176" s="46">
        <v>6961300</v>
      </c>
      <c r="S176" s="345">
        <v>3</v>
      </c>
    </row>
    <row r="177" spans="1:19" ht="208.5" customHeight="1">
      <c r="A177" s="341">
        <v>703</v>
      </c>
      <c r="B177" s="54" t="s">
        <v>335</v>
      </c>
      <c r="C177" s="304" t="s">
        <v>257</v>
      </c>
      <c r="D177" s="286" t="s">
        <v>311</v>
      </c>
      <c r="E177" s="212" t="s">
        <v>197</v>
      </c>
      <c r="F177" s="312" t="s">
        <v>136</v>
      </c>
      <c r="G177" s="275">
        <v>43580</v>
      </c>
      <c r="H177" s="276" t="s">
        <v>137</v>
      </c>
      <c r="I177" s="171" t="s">
        <v>6</v>
      </c>
      <c r="J177" s="171" t="s">
        <v>141</v>
      </c>
      <c r="K177" s="171" t="s">
        <v>258</v>
      </c>
      <c r="L177" s="171" t="s">
        <v>33</v>
      </c>
      <c r="M177" s="46">
        <v>0</v>
      </c>
      <c r="N177" s="46">
        <v>0</v>
      </c>
      <c r="O177" s="46">
        <v>5400000</v>
      </c>
      <c r="P177" s="46">
        <v>896200</v>
      </c>
      <c r="Q177" s="46">
        <v>0</v>
      </c>
      <c r="R177" s="46">
        <v>0</v>
      </c>
      <c r="S177" s="345">
        <v>3</v>
      </c>
    </row>
    <row r="178" spans="1:19" ht="84.75" customHeight="1">
      <c r="A178" s="341">
        <v>703</v>
      </c>
      <c r="B178" s="69" t="s">
        <v>402</v>
      </c>
      <c r="C178" s="197" t="s">
        <v>83</v>
      </c>
      <c r="D178" s="167" t="s">
        <v>297</v>
      </c>
      <c r="E178" s="151" t="s">
        <v>89</v>
      </c>
      <c r="F178" s="179" t="s">
        <v>136</v>
      </c>
      <c r="G178" s="305">
        <v>42446</v>
      </c>
      <c r="H178" s="303" t="s">
        <v>137</v>
      </c>
      <c r="I178" s="195" t="s">
        <v>6</v>
      </c>
      <c r="J178" s="195" t="s">
        <v>6</v>
      </c>
      <c r="K178" s="195" t="s">
        <v>84</v>
      </c>
      <c r="L178" s="195" t="s">
        <v>146</v>
      </c>
      <c r="M178" s="46">
        <f t="shared" ref="M178:R178" si="17">SUM(M179:M182)</f>
        <v>9797800</v>
      </c>
      <c r="N178" s="46">
        <f t="shared" si="17"/>
        <v>9731245.370000001</v>
      </c>
      <c r="O178" s="46">
        <f t="shared" si="17"/>
        <v>11652400</v>
      </c>
      <c r="P178" s="46">
        <f t="shared" si="17"/>
        <v>11496600</v>
      </c>
      <c r="Q178" s="46">
        <f t="shared" si="17"/>
        <v>11496600</v>
      </c>
      <c r="R178" s="46">
        <f t="shared" si="17"/>
        <v>11496600</v>
      </c>
      <c r="S178" s="347">
        <v>3</v>
      </c>
    </row>
    <row r="179" spans="1:19" s="2" customFormat="1" ht="15" customHeight="1">
      <c r="A179" s="342"/>
      <c r="B179" s="73"/>
      <c r="C179" s="200"/>
      <c r="D179" s="311"/>
      <c r="E179" s="152" t="s">
        <v>90</v>
      </c>
      <c r="F179" s="179" t="s">
        <v>136</v>
      </c>
      <c r="G179" s="305">
        <v>42507</v>
      </c>
      <c r="H179" s="303" t="s">
        <v>137</v>
      </c>
      <c r="I179" s="166" t="s">
        <v>6</v>
      </c>
      <c r="J179" s="166" t="s">
        <v>6</v>
      </c>
      <c r="K179" s="166" t="s">
        <v>84</v>
      </c>
      <c r="L179" s="166" t="s">
        <v>147</v>
      </c>
      <c r="M179" s="160">
        <v>7419200</v>
      </c>
      <c r="N179" s="160">
        <v>7400876.2699999996</v>
      </c>
      <c r="O179" s="160">
        <v>8714600</v>
      </c>
      <c r="P179" s="160">
        <v>8714200</v>
      </c>
      <c r="Q179" s="160">
        <v>8714200</v>
      </c>
      <c r="R179" s="160">
        <v>8714200</v>
      </c>
      <c r="S179" s="345">
        <v>3</v>
      </c>
    </row>
    <row r="180" spans="1:19" s="2" customFormat="1" ht="15" customHeight="1">
      <c r="A180" s="342"/>
      <c r="B180" s="73"/>
      <c r="C180" s="200"/>
      <c r="D180" s="311"/>
      <c r="E180" s="152"/>
      <c r="F180" s="290"/>
      <c r="G180" s="305"/>
      <c r="H180" s="303"/>
      <c r="I180" s="166" t="s">
        <v>6</v>
      </c>
      <c r="J180" s="166" t="s">
        <v>6</v>
      </c>
      <c r="K180" s="166" t="s">
        <v>84</v>
      </c>
      <c r="L180" s="166" t="s">
        <v>85</v>
      </c>
      <c r="M180" s="160">
        <v>2215900</v>
      </c>
      <c r="N180" s="160">
        <v>2215091.9700000002</v>
      </c>
      <c r="O180" s="160">
        <v>2631800</v>
      </c>
      <c r="P180" s="160">
        <v>2631700</v>
      </c>
      <c r="Q180" s="160">
        <v>2631700</v>
      </c>
      <c r="R180" s="160">
        <v>2631700</v>
      </c>
      <c r="S180" s="345">
        <v>3</v>
      </c>
    </row>
    <row r="181" spans="1:19" s="2" customFormat="1" ht="15" customHeight="1">
      <c r="A181" s="342"/>
      <c r="B181" s="73"/>
      <c r="C181" s="200"/>
      <c r="D181" s="311"/>
      <c r="E181" s="152"/>
      <c r="F181" s="290"/>
      <c r="G181" s="305"/>
      <c r="H181" s="303"/>
      <c r="I181" s="166" t="s">
        <v>6</v>
      </c>
      <c r="J181" s="166" t="s">
        <v>6</v>
      </c>
      <c r="K181" s="166" t="s">
        <v>84</v>
      </c>
      <c r="L181" s="166" t="s">
        <v>144</v>
      </c>
      <c r="M181" s="160">
        <v>162200</v>
      </c>
      <c r="N181" s="160">
        <v>115200</v>
      </c>
      <c r="O181" s="160">
        <v>305000</v>
      </c>
      <c r="P181" s="160">
        <v>150200</v>
      </c>
      <c r="Q181" s="160">
        <v>150200</v>
      </c>
      <c r="R181" s="160">
        <v>150200</v>
      </c>
      <c r="S181" s="345">
        <v>3</v>
      </c>
    </row>
    <row r="182" spans="1:19" s="2" customFormat="1" ht="44.25" customHeight="1">
      <c r="A182" s="344"/>
      <c r="B182" s="77"/>
      <c r="C182" s="201"/>
      <c r="D182" s="310"/>
      <c r="E182" s="164"/>
      <c r="F182" s="307"/>
      <c r="G182" s="302"/>
      <c r="H182" s="313"/>
      <c r="I182" s="166" t="s">
        <v>6</v>
      </c>
      <c r="J182" s="166" t="s">
        <v>6</v>
      </c>
      <c r="K182" s="166" t="s">
        <v>84</v>
      </c>
      <c r="L182" s="166" t="s">
        <v>44</v>
      </c>
      <c r="M182" s="160">
        <v>500</v>
      </c>
      <c r="N182" s="160">
        <v>77.13</v>
      </c>
      <c r="O182" s="160">
        <v>1000</v>
      </c>
      <c r="P182" s="160">
        <v>500</v>
      </c>
      <c r="Q182" s="160">
        <v>500</v>
      </c>
      <c r="R182" s="160">
        <v>500</v>
      </c>
      <c r="S182" s="345">
        <v>3</v>
      </c>
    </row>
    <row r="183" spans="1:19" ht="141.75" customHeight="1">
      <c r="A183" s="341">
        <v>703</v>
      </c>
      <c r="B183" s="69" t="s">
        <v>562</v>
      </c>
      <c r="C183" s="197" t="s">
        <v>214</v>
      </c>
      <c r="D183" s="304" t="s">
        <v>286</v>
      </c>
      <c r="E183" s="145" t="s">
        <v>452</v>
      </c>
      <c r="F183" s="287" t="s">
        <v>136</v>
      </c>
      <c r="G183" s="314">
        <v>44927</v>
      </c>
      <c r="H183" s="268" t="s">
        <v>19</v>
      </c>
      <c r="I183" s="195" t="s">
        <v>6</v>
      </c>
      <c r="J183" s="188" t="s">
        <v>6</v>
      </c>
      <c r="K183" s="188" t="s">
        <v>74</v>
      </c>
      <c r="L183" s="188" t="s">
        <v>146</v>
      </c>
      <c r="M183" s="149">
        <f t="shared" ref="M183:R183" si="18">SUM(M185:M186)</f>
        <v>448000</v>
      </c>
      <c r="N183" s="149">
        <f t="shared" si="18"/>
        <v>448000</v>
      </c>
      <c r="O183" s="149">
        <f t="shared" si="18"/>
        <v>486000</v>
      </c>
      <c r="P183" s="149">
        <f t="shared" si="18"/>
        <v>486000</v>
      </c>
      <c r="Q183" s="149">
        <f t="shared" si="18"/>
        <v>486000</v>
      </c>
      <c r="R183" s="149">
        <f t="shared" si="18"/>
        <v>486000</v>
      </c>
      <c r="S183" s="335">
        <v>3</v>
      </c>
    </row>
    <row r="184" spans="1:19" ht="39.950000000000003" customHeight="1">
      <c r="A184" s="342"/>
      <c r="B184" s="73"/>
      <c r="C184" s="200"/>
      <c r="D184" s="200" t="s">
        <v>287</v>
      </c>
      <c r="E184" s="152" t="s">
        <v>334</v>
      </c>
      <c r="F184" s="290" t="s">
        <v>136</v>
      </c>
      <c r="G184" s="305">
        <v>44562</v>
      </c>
      <c r="H184" s="282" t="s">
        <v>19</v>
      </c>
      <c r="I184" s="218"/>
      <c r="J184" s="237"/>
      <c r="K184" s="237"/>
      <c r="L184" s="237"/>
      <c r="M184" s="157"/>
      <c r="N184" s="157"/>
      <c r="O184" s="157"/>
      <c r="P184" s="157"/>
      <c r="Q184" s="157"/>
      <c r="R184" s="157"/>
      <c r="S184" s="338"/>
    </row>
    <row r="185" spans="1:19" s="2" customFormat="1" ht="15" customHeight="1">
      <c r="A185" s="342"/>
      <c r="B185" s="73"/>
      <c r="C185" s="200"/>
      <c r="D185" s="200"/>
      <c r="E185" s="152"/>
      <c r="F185" s="290"/>
      <c r="G185" s="179"/>
      <c r="H185" s="182"/>
      <c r="I185" s="166" t="s">
        <v>6</v>
      </c>
      <c r="J185" s="166" t="s">
        <v>6</v>
      </c>
      <c r="K185" s="166" t="s">
        <v>74</v>
      </c>
      <c r="L185" s="166" t="s">
        <v>150</v>
      </c>
      <c r="M185" s="160">
        <v>344440.44</v>
      </c>
      <c r="N185" s="160">
        <v>344440.44</v>
      </c>
      <c r="O185" s="160">
        <v>373300</v>
      </c>
      <c r="P185" s="160">
        <v>373300</v>
      </c>
      <c r="Q185" s="160">
        <v>373300</v>
      </c>
      <c r="R185" s="160">
        <v>373300</v>
      </c>
      <c r="S185" s="360">
        <v>3</v>
      </c>
    </row>
    <row r="186" spans="1:19" s="4" customFormat="1" ht="117.75" customHeight="1">
      <c r="A186" s="344"/>
      <c r="B186" s="77"/>
      <c r="C186" s="201"/>
      <c r="D186" s="201"/>
      <c r="E186" s="164"/>
      <c r="F186" s="307"/>
      <c r="G186" s="185"/>
      <c r="H186" s="216"/>
      <c r="I186" s="237" t="s">
        <v>6</v>
      </c>
      <c r="J186" s="237" t="s">
        <v>6</v>
      </c>
      <c r="K186" s="237" t="s">
        <v>74</v>
      </c>
      <c r="L186" s="237" t="s">
        <v>75</v>
      </c>
      <c r="M186" s="160">
        <v>103559.56</v>
      </c>
      <c r="N186" s="160">
        <v>103559.56</v>
      </c>
      <c r="O186" s="160">
        <v>112700</v>
      </c>
      <c r="P186" s="160">
        <v>112700</v>
      </c>
      <c r="Q186" s="160">
        <v>112700</v>
      </c>
      <c r="R186" s="160">
        <v>112700</v>
      </c>
      <c r="S186" s="360">
        <v>3</v>
      </c>
    </row>
    <row r="187" spans="1:19" ht="221.25" customHeight="1">
      <c r="A187" s="341">
        <v>703</v>
      </c>
      <c r="B187" s="54" t="s">
        <v>521</v>
      </c>
      <c r="C187" s="145" t="s">
        <v>77</v>
      </c>
      <c r="D187" s="167" t="s">
        <v>313</v>
      </c>
      <c r="E187" s="205" t="s">
        <v>211</v>
      </c>
      <c r="F187" s="205" t="s">
        <v>136</v>
      </c>
      <c r="G187" s="178">
        <v>43901</v>
      </c>
      <c r="H187" s="268" t="s">
        <v>137</v>
      </c>
      <c r="I187" s="315" t="s">
        <v>14</v>
      </c>
      <c r="J187" s="315" t="s">
        <v>14</v>
      </c>
      <c r="K187" s="315" t="s">
        <v>76</v>
      </c>
      <c r="L187" s="206" t="s">
        <v>144</v>
      </c>
      <c r="M187" s="207">
        <v>10000</v>
      </c>
      <c r="N187" s="207">
        <v>10000</v>
      </c>
      <c r="O187" s="207">
        <v>10000</v>
      </c>
      <c r="P187" s="207">
        <v>10000</v>
      </c>
      <c r="Q187" s="207">
        <v>10000</v>
      </c>
      <c r="R187" s="207">
        <v>10000</v>
      </c>
      <c r="S187" s="365" t="s">
        <v>273</v>
      </c>
    </row>
    <row r="188" spans="1:19" ht="231" customHeight="1">
      <c r="A188" s="341">
        <v>703</v>
      </c>
      <c r="B188" s="54" t="s">
        <v>481</v>
      </c>
      <c r="C188" s="145" t="s">
        <v>442</v>
      </c>
      <c r="D188" s="167" t="s">
        <v>313</v>
      </c>
      <c r="E188" s="205" t="s">
        <v>211</v>
      </c>
      <c r="F188" s="205" t="s">
        <v>136</v>
      </c>
      <c r="G188" s="178">
        <v>43901</v>
      </c>
      <c r="H188" s="268" t="s">
        <v>137</v>
      </c>
      <c r="I188" s="208" t="s">
        <v>14</v>
      </c>
      <c r="J188" s="208" t="s">
        <v>14</v>
      </c>
      <c r="K188" s="208" t="s">
        <v>443</v>
      </c>
      <c r="L188" s="206" t="s">
        <v>144</v>
      </c>
      <c r="M188" s="207">
        <v>15000</v>
      </c>
      <c r="N188" s="207">
        <v>15000</v>
      </c>
      <c r="O188" s="207"/>
      <c r="P188" s="207"/>
      <c r="Q188" s="207"/>
      <c r="R188" s="207"/>
      <c r="S188" s="365" t="s">
        <v>273</v>
      </c>
    </row>
    <row r="189" spans="1:19" ht="68.25" customHeight="1">
      <c r="A189" s="334">
        <v>703</v>
      </c>
      <c r="B189" s="69" t="s">
        <v>482</v>
      </c>
      <c r="C189" s="316" t="s">
        <v>110</v>
      </c>
      <c r="D189" s="146" t="s">
        <v>276</v>
      </c>
      <c r="E189" s="273" t="s">
        <v>174</v>
      </c>
      <c r="F189" s="69" t="s">
        <v>136</v>
      </c>
      <c r="G189" s="187">
        <v>42736</v>
      </c>
      <c r="H189" s="68" t="s">
        <v>137</v>
      </c>
      <c r="I189" s="188" t="s">
        <v>3</v>
      </c>
      <c r="J189" s="188" t="s">
        <v>142</v>
      </c>
      <c r="K189" s="188" t="s">
        <v>64</v>
      </c>
      <c r="L189" s="188" t="s">
        <v>144</v>
      </c>
      <c r="M189" s="46">
        <v>63900</v>
      </c>
      <c r="N189" s="46">
        <v>51351.08</v>
      </c>
      <c r="O189" s="46">
        <v>71700</v>
      </c>
      <c r="P189" s="46">
        <v>71700</v>
      </c>
      <c r="Q189" s="46">
        <v>71700</v>
      </c>
      <c r="R189" s="46">
        <v>71700</v>
      </c>
      <c r="S189" s="345">
        <v>3</v>
      </c>
    </row>
    <row r="190" spans="1:19" ht="30" customHeight="1">
      <c r="A190" s="340"/>
      <c r="B190" s="77"/>
      <c r="C190" s="317"/>
      <c r="D190" s="164"/>
      <c r="E190" s="318"/>
      <c r="F190" s="319"/>
      <c r="G190" s="186"/>
      <c r="H190" s="76"/>
      <c r="I190" s="171" t="s">
        <v>3</v>
      </c>
      <c r="J190" s="171" t="s">
        <v>142</v>
      </c>
      <c r="K190" s="171" t="s">
        <v>64</v>
      </c>
      <c r="L190" s="171" t="s">
        <v>71</v>
      </c>
      <c r="M190" s="46">
        <v>6625400</v>
      </c>
      <c r="N190" s="46">
        <v>6576410.0899999999</v>
      </c>
      <c r="O190" s="46">
        <v>7164900</v>
      </c>
      <c r="P190" s="46">
        <v>7164900</v>
      </c>
      <c r="Q190" s="46">
        <v>7164900</v>
      </c>
      <c r="R190" s="46">
        <v>7164900</v>
      </c>
      <c r="S190" s="345">
        <v>3</v>
      </c>
    </row>
    <row r="191" spans="1:19" ht="132">
      <c r="A191" s="349">
        <v>703</v>
      </c>
      <c r="B191" s="54" t="s">
        <v>483</v>
      </c>
      <c r="C191" s="167" t="s">
        <v>224</v>
      </c>
      <c r="D191" s="167" t="s">
        <v>277</v>
      </c>
      <c r="E191" s="205" t="s">
        <v>30</v>
      </c>
      <c r="F191" s="192" t="s">
        <v>136</v>
      </c>
      <c r="G191" s="194">
        <v>40302</v>
      </c>
      <c r="H191" s="60" t="s">
        <v>137</v>
      </c>
      <c r="I191" s="171" t="s">
        <v>3</v>
      </c>
      <c r="J191" s="171" t="s">
        <v>4</v>
      </c>
      <c r="K191" s="171" t="s">
        <v>68</v>
      </c>
      <c r="L191" s="171" t="s">
        <v>5</v>
      </c>
      <c r="M191" s="49">
        <v>402</v>
      </c>
      <c r="N191" s="49">
        <v>0</v>
      </c>
      <c r="O191" s="49">
        <v>300</v>
      </c>
      <c r="P191" s="49">
        <v>300</v>
      </c>
      <c r="Q191" s="49">
        <v>300</v>
      </c>
      <c r="R191" s="49">
        <v>300</v>
      </c>
      <c r="S191" s="358">
        <v>3</v>
      </c>
    </row>
    <row r="192" spans="1:19" ht="162" customHeight="1">
      <c r="A192" s="341">
        <v>703</v>
      </c>
      <c r="B192" s="54" t="s">
        <v>484</v>
      </c>
      <c r="C192" s="167" t="s">
        <v>112</v>
      </c>
      <c r="D192" s="167" t="s">
        <v>276</v>
      </c>
      <c r="E192" s="320" t="s">
        <v>536</v>
      </c>
      <c r="F192" s="192" t="s">
        <v>410</v>
      </c>
      <c r="G192" s="194" t="s">
        <v>411</v>
      </c>
      <c r="H192" s="212" t="s">
        <v>412</v>
      </c>
      <c r="I192" s="171" t="s">
        <v>3</v>
      </c>
      <c r="J192" s="171" t="s">
        <v>4</v>
      </c>
      <c r="K192" s="171" t="s">
        <v>65</v>
      </c>
      <c r="L192" s="171" t="s">
        <v>34</v>
      </c>
      <c r="M192" s="49">
        <v>92000</v>
      </c>
      <c r="N192" s="49">
        <v>92000</v>
      </c>
      <c r="O192" s="49">
        <v>110400</v>
      </c>
      <c r="P192" s="49">
        <v>110400</v>
      </c>
      <c r="Q192" s="49">
        <v>110400</v>
      </c>
      <c r="R192" s="49">
        <v>110400</v>
      </c>
      <c r="S192" s="358">
        <v>3</v>
      </c>
    </row>
    <row r="193" spans="1:19" ht="228">
      <c r="A193" s="341">
        <v>703</v>
      </c>
      <c r="B193" s="54" t="s">
        <v>522</v>
      </c>
      <c r="C193" s="304" t="s">
        <v>226</v>
      </c>
      <c r="D193" s="167" t="s">
        <v>314</v>
      </c>
      <c r="E193" s="205" t="s">
        <v>169</v>
      </c>
      <c r="F193" s="54" t="s">
        <v>136</v>
      </c>
      <c r="G193" s="170">
        <v>41228</v>
      </c>
      <c r="H193" s="182" t="s">
        <v>137</v>
      </c>
      <c r="I193" s="233" t="s">
        <v>3</v>
      </c>
      <c r="J193" s="233" t="s">
        <v>4</v>
      </c>
      <c r="K193" s="233" t="s">
        <v>217</v>
      </c>
      <c r="L193" s="195" t="s">
        <v>16</v>
      </c>
      <c r="M193" s="46">
        <v>709776</v>
      </c>
      <c r="N193" s="46">
        <v>709776</v>
      </c>
      <c r="O193" s="46">
        <v>0</v>
      </c>
      <c r="P193" s="46">
        <v>0</v>
      </c>
      <c r="Q193" s="46">
        <v>0</v>
      </c>
      <c r="R193" s="46">
        <v>0</v>
      </c>
      <c r="S193" s="347">
        <v>3</v>
      </c>
    </row>
    <row r="194" spans="1:19" ht="45.75" customHeight="1">
      <c r="A194" s="341">
        <v>703</v>
      </c>
      <c r="B194" s="54" t="s">
        <v>523</v>
      </c>
      <c r="C194" s="321" t="s">
        <v>225</v>
      </c>
      <c r="D194" s="167" t="s">
        <v>314</v>
      </c>
      <c r="E194" s="168" t="s">
        <v>222</v>
      </c>
      <c r="F194" s="69" t="s">
        <v>136</v>
      </c>
      <c r="G194" s="187">
        <v>43825</v>
      </c>
      <c r="H194" s="68" t="s">
        <v>221</v>
      </c>
      <c r="I194" s="171" t="s">
        <v>3</v>
      </c>
      <c r="J194" s="171" t="s">
        <v>4</v>
      </c>
      <c r="K194" s="171" t="s">
        <v>86</v>
      </c>
      <c r="L194" s="188" t="s">
        <v>16</v>
      </c>
      <c r="M194" s="46">
        <v>1244250</v>
      </c>
      <c r="N194" s="46">
        <v>1244250</v>
      </c>
      <c r="O194" s="46">
        <v>0</v>
      </c>
      <c r="P194" s="46">
        <v>0</v>
      </c>
      <c r="Q194" s="46">
        <v>0</v>
      </c>
      <c r="R194" s="46">
        <v>0</v>
      </c>
      <c r="S194" s="339">
        <v>3</v>
      </c>
    </row>
    <row r="195" spans="1:19" ht="57.75" customHeight="1">
      <c r="A195" s="334">
        <v>703</v>
      </c>
      <c r="B195" s="85" t="s">
        <v>524</v>
      </c>
      <c r="C195" s="322" t="s">
        <v>113</v>
      </c>
      <c r="D195" s="146" t="s">
        <v>314</v>
      </c>
      <c r="E195" s="173"/>
      <c r="F195" s="73"/>
      <c r="G195" s="180"/>
      <c r="H195" s="72"/>
      <c r="I195" s="148" t="s">
        <v>3</v>
      </c>
      <c r="J195" s="148" t="s">
        <v>4</v>
      </c>
      <c r="K195" s="148" t="s">
        <v>66</v>
      </c>
      <c r="L195" s="148" t="s">
        <v>16</v>
      </c>
      <c r="M195" s="149">
        <v>330750</v>
      </c>
      <c r="N195" s="149">
        <v>330750</v>
      </c>
      <c r="O195" s="149">
        <v>672742</v>
      </c>
      <c r="P195" s="149">
        <v>925021</v>
      </c>
      <c r="Q195" s="149">
        <v>336371</v>
      </c>
      <c r="R195" s="149">
        <v>336371</v>
      </c>
      <c r="S195" s="335">
        <v>3</v>
      </c>
    </row>
    <row r="196" spans="1:19" ht="93" customHeight="1">
      <c r="A196" s="340"/>
      <c r="B196" s="86"/>
      <c r="C196" s="323"/>
      <c r="D196" s="164"/>
      <c r="E196" s="244" t="s">
        <v>331</v>
      </c>
      <c r="F196" s="175" t="s">
        <v>153</v>
      </c>
      <c r="G196" s="176">
        <v>44554</v>
      </c>
      <c r="H196" s="216" t="s">
        <v>332</v>
      </c>
      <c r="I196" s="156"/>
      <c r="J196" s="156"/>
      <c r="K196" s="156"/>
      <c r="L196" s="156"/>
      <c r="M196" s="157"/>
      <c r="N196" s="157"/>
      <c r="O196" s="157"/>
      <c r="P196" s="157"/>
      <c r="Q196" s="157"/>
      <c r="R196" s="157"/>
      <c r="S196" s="338"/>
    </row>
    <row r="197" spans="1:19" s="3" customFormat="1" ht="200.25" customHeight="1">
      <c r="A197" s="342">
        <v>703</v>
      </c>
      <c r="B197" s="324" t="s">
        <v>525</v>
      </c>
      <c r="C197" s="325" t="s">
        <v>359</v>
      </c>
      <c r="D197" s="167" t="s">
        <v>315</v>
      </c>
      <c r="E197" s="202" t="s">
        <v>381</v>
      </c>
      <c r="F197" s="192" t="s">
        <v>136</v>
      </c>
      <c r="G197" s="194">
        <v>44531</v>
      </c>
      <c r="H197" s="60" t="s">
        <v>137</v>
      </c>
      <c r="I197" s="171" t="s">
        <v>3</v>
      </c>
      <c r="J197" s="171" t="s">
        <v>4</v>
      </c>
      <c r="K197" s="171" t="s">
        <v>358</v>
      </c>
      <c r="L197" s="171" t="s">
        <v>5</v>
      </c>
      <c r="M197" s="47">
        <v>1175</v>
      </c>
      <c r="N197" s="47">
        <v>1175</v>
      </c>
      <c r="O197" s="47">
        <v>0</v>
      </c>
      <c r="P197" s="47">
        <v>0</v>
      </c>
      <c r="Q197" s="47">
        <v>0</v>
      </c>
      <c r="R197" s="47">
        <v>0</v>
      </c>
      <c r="S197" s="347">
        <v>3</v>
      </c>
    </row>
    <row r="198" spans="1:19" ht="94.5" customHeight="1">
      <c r="A198" s="349">
        <v>703</v>
      </c>
      <c r="B198" s="54" t="s">
        <v>526</v>
      </c>
      <c r="C198" s="167" t="s">
        <v>111</v>
      </c>
      <c r="D198" s="167" t="s">
        <v>315</v>
      </c>
      <c r="E198" s="243" t="s">
        <v>31</v>
      </c>
      <c r="F198" s="169" t="s">
        <v>136</v>
      </c>
      <c r="G198" s="170">
        <v>40302</v>
      </c>
      <c r="H198" s="182" t="s">
        <v>137</v>
      </c>
      <c r="I198" s="195" t="s">
        <v>3</v>
      </c>
      <c r="J198" s="195" t="s">
        <v>4</v>
      </c>
      <c r="K198" s="195" t="s">
        <v>95</v>
      </c>
      <c r="L198" s="195" t="s">
        <v>5</v>
      </c>
      <c r="M198" s="49">
        <v>1510</v>
      </c>
      <c r="N198" s="49">
        <v>0</v>
      </c>
      <c r="O198" s="49">
        <v>0</v>
      </c>
      <c r="P198" s="49">
        <v>0</v>
      </c>
      <c r="Q198" s="49">
        <v>0</v>
      </c>
      <c r="R198" s="49">
        <v>0</v>
      </c>
      <c r="S198" s="355">
        <v>3</v>
      </c>
    </row>
    <row r="199" spans="1:19" s="3" customFormat="1" ht="60.75" customHeight="1">
      <c r="A199" s="334">
        <v>703</v>
      </c>
      <c r="B199" s="69" t="s">
        <v>527</v>
      </c>
      <c r="C199" s="167" t="s">
        <v>450</v>
      </c>
      <c r="D199" s="167" t="s">
        <v>314</v>
      </c>
      <c r="E199" s="197" t="s">
        <v>206</v>
      </c>
      <c r="F199" s="144" t="s">
        <v>136</v>
      </c>
      <c r="G199" s="326" t="s">
        <v>207</v>
      </c>
      <c r="H199" s="198" t="s">
        <v>137</v>
      </c>
      <c r="I199" s="188" t="s">
        <v>3</v>
      </c>
      <c r="J199" s="188" t="s">
        <v>138</v>
      </c>
      <c r="K199" s="188" t="s">
        <v>159</v>
      </c>
      <c r="L199" s="188" t="s">
        <v>16</v>
      </c>
      <c r="M199" s="46">
        <v>2432000</v>
      </c>
      <c r="N199" s="46">
        <v>2431983.11</v>
      </c>
      <c r="O199" s="46">
        <v>2244000</v>
      </c>
      <c r="P199" s="46">
        <v>1765000</v>
      </c>
      <c r="Q199" s="46">
        <v>1808300</v>
      </c>
      <c r="R199" s="46">
        <v>1808300</v>
      </c>
      <c r="S199" s="339">
        <v>3</v>
      </c>
    </row>
    <row r="200" spans="1:19" s="3" customFormat="1" ht="151.5" customHeight="1">
      <c r="A200" s="340"/>
      <c r="B200" s="77"/>
      <c r="C200" s="167" t="s">
        <v>451</v>
      </c>
      <c r="D200" s="167" t="s">
        <v>314</v>
      </c>
      <c r="E200" s="200"/>
      <c r="F200" s="158"/>
      <c r="G200" s="327"/>
      <c r="H200" s="272"/>
      <c r="I200" s="171" t="s">
        <v>3</v>
      </c>
      <c r="J200" s="171" t="s">
        <v>138</v>
      </c>
      <c r="K200" s="171" t="s">
        <v>159</v>
      </c>
      <c r="L200" s="171" t="s">
        <v>16</v>
      </c>
      <c r="M200" s="46">
        <v>999300</v>
      </c>
      <c r="N200" s="46">
        <v>880304.89</v>
      </c>
      <c r="O200" s="46">
        <v>925021</v>
      </c>
      <c r="P200" s="46">
        <v>672742</v>
      </c>
      <c r="Q200" s="46">
        <v>672742</v>
      </c>
      <c r="R200" s="46">
        <v>672742</v>
      </c>
      <c r="S200" s="345">
        <v>3</v>
      </c>
    </row>
    <row r="201" spans="1:19" ht="57.75" customHeight="1">
      <c r="A201" s="341">
        <v>703</v>
      </c>
      <c r="B201" s="54" t="s">
        <v>292</v>
      </c>
      <c r="C201" s="167" t="s">
        <v>0</v>
      </c>
      <c r="D201" s="167" t="s">
        <v>314</v>
      </c>
      <c r="E201" s="201"/>
      <c r="F201" s="185" t="s">
        <v>136</v>
      </c>
      <c r="G201" s="309"/>
      <c r="H201" s="328" t="s">
        <v>137</v>
      </c>
      <c r="I201" s="195" t="s">
        <v>3</v>
      </c>
      <c r="J201" s="195" t="s">
        <v>4</v>
      </c>
      <c r="K201" s="195" t="s">
        <v>67</v>
      </c>
      <c r="L201" s="195" t="s">
        <v>16</v>
      </c>
      <c r="M201" s="46">
        <v>0</v>
      </c>
      <c r="N201" s="46">
        <v>0</v>
      </c>
      <c r="O201" s="46">
        <v>103100</v>
      </c>
      <c r="P201" s="46">
        <v>103100</v>
      </c>
      <c r="Q201" s="46">
        <v>103100</v>
      </c>
      <c r="R201" s="46">
        <v>103100</v>
      </c>
      <c r="S201" s="347">
        <v>3</v>
      </c>
    </row>
    <row r="202" spans="1:19" ht="96">
      <c r="A202" s="341">
        <v>703</v>
      </c>
      <c r="B202" s="54" t="s">
        <v>403</v>
      </c>
      <c r="C202" s="204" t="s">
        <v>114</v>
      </c>
      <c r="D202" s="167" t="s">
        <v>274</v>
      </c>
      <c r="E202" s="304" t="s">
        <v>70</v>
      </c>
      <c r="F202" s="192" t="s">
        <v>136</v>
      </c>
      <c r="G202" s="194">
        <v>42746</v>
      </c>
      <c r="H202" s="60" t="s">
        <v>137</v>
      </c>
      <c r="I202" s="171" t="s">
        <v>3</v>
      </c>
      <c r="J202" s="171" t="s">
        <v>4</v>
      </c>
      <c r="K202" s="171" t="s">
        <v>23</v>
      </c>
      <c r="L202" s="171" t="s">
        <v>34</v>
      </c>
      <c r="M202" s="46">
        <v>170000</v>
      </c>
      <c r="N202" s="46">
        <v>165400</v>
      </c>
      <c r="O202" s="46">
        <v>260000</v>
      </c>
      <c r="P202" s="46">
        <v>260000</v>
      </c>
      <c r="Q202" s="46">
        <v>260000</v>
      </c>
      <c r="R202" s="46">
        <v>260000</v>
      </c>
      <c r="S202" s="339">
        <v>3</v>
      </c>
    </row>
    <row r="203" spans="1:19" ht="123" customHeight="1">
      <c r="A203" s="341">
        <v>703</v>
      </c>
      <c r="B203" s="54" t="s">
        <v>485</v>
      </c>
      <c r="C203" s="167" t="s">
        <v>116</v>
      </c>
      <c r="D203" s="167" t="s">
        <v>278</v>
      </c>
      <c r="E203" s="193" t="s">
        <v>537</v>
      </c>
      <c r="F203" s="169" t="s">
        <v>538</v>
      </c>
      <c r="G203" s="203">
        <v>44634</v>
      </c>
      <c r="H203" s="181" t="s">
        <v>137</v>
      </c>
      <c r="I203" s="233" t="s">
        <v>3</v>
      </c>
      <c r="J203" s="233" t="s">
        <v>7</v>
      </c>
      <c r="K203" s="233" t="s">
        <v>78</v>
      </c>
      <c r="L203" s="233" t="s">
        <v>281</v>
      </c>
      <c r="M203" s="46">
        <v>300000</v>
      </c>
      <c r="N203" s="46">
        <v>300000</v>
      </c>
      <c r="O203" s="46">
        <v>300000</v>
      </c>
      <c r="P203" s="46">
        <v>300000</v>
      </c>
      <c r="Q203" s="46">
        <v>300000</v>
      </c>
      <c r="R203" s="46">
        <v>300000</v>
      </c>
      <c r="S203" s="345">
        <v>3</v>
      </c>
    </row>
    <row r="204" spans="1:19" ht="204.75" customHeight="1">
      <c r="A204" s="341">
        <v>703</v>
      </c>
      <c r="B204" s="54" t="s">
        <v>404</v>
      </c>
      <c r="C204" s="167" t="s">
        <v>360</v>
      </c>
      <c r="D204" s="167" t="s">
        <v>279</v>
      </c>
      <c r="E204" s="177" t="s">
        <v>539</v>
      </c>
      <c r="F204" s="54" t="s">
        <v>136</v>
      </c>
      <c r="G204" s="329" t="s">
        <v>382</v>
      </c>
      <c r="H204" s="54" t="s">
        <v>137</v>
      </c>
      <c r="I204" s="195" t="s">
        <v>9</v>
      </c>
      <c r="J204" s="195" t="s">
        <v>142</v>
      </c>
      <c r="K204" s="195" t="s">
        <v>361</v>
      </c>
      <c r="L204" s="195" t="s">
        <v>33</v>
      </c>
      <c r="M204" s="48">
        <v>1180000</v>
      </c>
      <c r="N204" s="48">
        <v>1118735.6000000001</v>
      </c>
      <c r="O204" s="48">
        <v>8446100</v>
      </c>
      <c r="P204" s="48">
        <v>0</v>
      </c>
      <c r="Q204" s="48">
        <v>0</v>
      </c>
      <c r="R204" s="48">
        <v>0</v>
      </c>
      <c r="S204" s="339">
        <v>3</v>
      </c>
    </row>
    <row r="205" spans="1:19" ht="92.25" customHeight="1">
      <c r="A205" s="366">
        <v>703</v>
      </c>
      <c r="B205" s="54" t="s">
        <v>535</v>
      </c>
      <c r="C205" s="212" t="s">
        <v>180</v>
      </c>
      <c r="D205" s="212" t="s">
        <v>316</v>
      </c>
      <c r="E205" s="212" t="s">
        <v>289</v>
      </c>
      <c r="F205" s="191" t="s">
        <v>136</v>
      </c>
      <c r="G205" s="275">
        <v>44236</v>
      </c>
      <c r="H205" s="276" t="s">
        <v>290</v>
      </c>
      <c r="I205" s="171" t="s">
        <v>9</v>
      </c>
      <c r="J205" s="171" t="s">
        <v>142</v>
      </c>
      <c r="K205" s="171" t="s">
        <v>41</v>
      </c>
      <c r="L205" s="171" t="s">
        <v>215</v>
      </c>
      <c r="M205" s="46">
        <v>116119.49</v>
      </c>
      <c r="N205" s="48">
        <v>116119.49</v>
      </c>
      <c r="O205" s="48">
        <v>0</v>
      </c>
      <c r="P205" s="48">
        <v>0</v>
      </c>
      <c r="Q205" s="48">
        <v>0</v>
      </c>
      <c r="R205" s="48">
        <v>0</v>
      </c>
      <c r="S205" s="345">
        <v>3</v>
      </c>
    </row>
    <row r="206" spans="1:19" s="2" customFormat="1" ht="204" customHeight="1">
      <c r="A206" s="367">
        <v>703</v>
      </c>
      <c r="B206" s="192" t="s">
        <v>528</v>
      </c>
      <c r="C206" s="163" t="s">
        <v>362</v>
      </c>
      <c r="D206" s="172" t="s">
        <v>279</v>
      </c>
      <c r="E206" s="172" t="s">
        <v>197</v>
      </c>
      <c r="F206" s="179" t="s">
        <v>136</v>
      </c>
      <c r="G206" s="305">
        <v>43580</v>
      </c>
      <c r="H206" s="303" t="s">
        <v>137</v>
      </c>
      <c r="I206" s="233" t="s">
        <v>9</v>
      </c>
      <c r="J206" s="233" t="s">
        <v>142</v>
      </c>
      <c r="K206" s="233" t="s">
        <v>363</v>
      </c>
      <c r="L206" s="233" t="s">
        <v>33</v>
      </c>
      <c r="M206" s="47">
        <v>4811000</v>
      </c>
      <c r="N206" s="46">
        <v>1844211.6</v>
      </c>
      <c r="O206" s="46">
        <v>0</v>
      </c>
      <c r="P206" s="160"/>
      <c r="Q206" s="160"/>
      <c r="R206" s="160"/>
      <c r="S206" s="360">
        <v>3</v>
      </c>
    </row>
    <row r="207" spans="1:19" ht="63.75" customHeight="1">
      <c r="A207" s="348">
        <v>703</v>
      </c>
      <c r="B207" s="192" t="s">
        <v>486</v>
      </c>
      <c r="C207" s="212" t="s">
        <v>210</v>
      </c>
      <c r="D207" s="167" t="s">
        <v>312</v>
      </c>
      <c r="E207" s="193" t="s">
        <v>540</v>
      </c>
      <c r="F207" s="192" t="s">
        <v>136</v>
      </c>
      <c r="G207" s="194" t="s">
        <v>541</v>
      </c>
      <c r="H207" s="192" t="s">
        <v>137</v>
      </c>
      <c r="I207" s="233" t="s">
        <v>9</v>
      </c>
      <c r="J207" s="233" t="s">
        <v>142</v>
      </c>
      <c r="K207" s="233" t="s">
        <v>54</v>
      </c>
      <c r="L207" s="171" t="s">
        <v>154</v>
      </c>
      <c r="M207" s="46">
        <v>207265.38</v>
      </c>
      <c r="N207" s="46">
        <v>196998.39999999999</v>
      </c>
      <c r="O207" s="46">
        <v>0</v>
      </c>
      <c r="P207" s="46">
        <v>0</v>
      </c>
      <c r="Q207" s="46">
        <v>0</v>
      </c>
      <c r="R207" s="46">
        <v>0</v>
      </c>
      <c r="S207" s="347">
        <v>3</v>
      </c>
    </row>
    <row r="208" spans="1:19" ht="69.75" customHeight="1">
      <c r="A208" s="334">
        <v>703</v>
      </c>
      <c r="B208" s="69" t="s">
        <v>328</v>
      </c>
      <c r="C208" s="146" t="s">
        <v>230</v>
      </c>
      <c r="D208" s="68" t="s">
        <v>279</v>
      </c>
      <c r="E208" s="146" t="s">
        <v>288</v>
      </c>
      <c r="F208" s="144" t="s">
        <v>136</v>
      </c>
      <c r="G208" s="187">
        <v>44232</v>
      </c>
      <c r="H208" s="187">
        <v>44561</v>
      </c>
      <c r="I208" s="171" t="s">
        <v>9</v>
      </c>
      <c r="J208" s="171" t="s">
        <v>142</v>
      </c>
      <c r="K208" s="188" t="s">
        <v>160</v>
      </c>
      <c r="L208" s="188" t="s">
        <v>144</v>
      </c>
      <c r="M208" s="48">
        <v>7878.82</v>
      </c>
      <c r="N208" s="48">
        <v>7878.82</v>
      </c>
      <c r="O208" s="48">
        <v>0</v>
      </c>
      <c r="P208" s="48">
        <v>0</v>
      </c>
      <c r="Q208" s="48">
        <v>0</v>
      </c>
      <c r="R208" s="48">
        <v>0</v>
      </c>
      <c r="S208" s="339">
        <v>3</v>
      </c>
    </row>
    <row r="209" spans="1:103" ht="57.75" customHeight="1">
      <c r="A209" s="340"/>
      <c r="B209" s="77"/>
      <c r="C209" s="164"/>
      <c r="D209" s="76"/>
      <c r="E209" s="164"/>
      <c r="F209" s="158"/>
      <c r="G209" s="186"/>
      <c r="H209" s="186"/>
      <c r="I209" s="171" t="s">
        <v>9</v>
      </c>
      <c r="J209" s="171" t="s">
        <v>142</v>
      </c>
      <c r="K209" s="188" t="s">
        <v>160</v>
      </c>
      <c r="L209" s="188" t="s">
        <v>215</v>
      </c>
      <c r="M209" s="48">
        <v>9218.69</v>
      </c>
      <c r="N209" s="48">
        <v>9218.69</v>
      </c>
      <c r="O209" s="48"/>
      <c r="P209" s="48"/>
      <c r="Q209" s="48"/>
      <c r="R209" s="48"/>
      <c r="S209" s="339">
        <v>3</v>
      </c>
    </row>
    <row r="210" spans="1:103" ht="129" customHeight="1">
      <c r="A210" s="341">
        <v>703</v>
      </c>
      <c r="B210" s="54" t="s">
        <v>529</v>
      </c>
      <c r="C210" s="167" t="s">
        <v>192</v>
      </c>
      <c r="D210" s="167" t="s">
        <v>303</v>
      </c>
      <c r="E210" s="177" t="s">
        <v>227</v>
      </c>
      <c r="F210" s="290" t="s">
        <v>136</v>
      </c>
      <c r="G210" s="194">
        <v>43901</v>
      </c>
      <c r="H210" s="194" t="s">
        <v>137</v>
      </c>
      <c r="I210" s="171" t="s">
        <v>9</v>
      </c>
      <c r="J210" s="171" t="s">
        <v>141</v>
      </c>
      <c r="K210" s="188" t="s">
        <v>191</v>
      </c>
      <c r="L210" s="188" t="s">
        <v>202</v>
      </c>
      <c r="M210" s="48">
        <v>90000</v>
      </c>
      <c r="N210" s="48">
        <v>89945</v>
      </c>
      <c r="O210" s="48">
        <v>90000</v>
      </c>
      <c r="P210" s="48">
        <v>90000</v>
      </c>
      <c r="Q210" s="48">
        <v>90000</v>
      </c>
      <c r="R210" s="48">
        <v>90000</v>
      </c>
      <c r="S210" s="339">
        <v>3</v>
      </c>
    </row>
    <row r="211" spans="1:103" ht="159" customHeight="1">
      <c r="A211" s="341">
        <v>703</v>
      </c>
      <c r="B211" s="54" t="s">
        <v>487</v>
      </c>
      <c r="C211" s="167" t="s">
        <v>395</v>
      </c>
      <c r="D211" s="167" t="s">
        <v>279</v>
      </c>
      <c r="E211" s="145" t="s">
        <v>275</v>
      </c>
      <c r="F211" s="54" t="s">
        <v>136</v>
      </c>
      <c r="G211" s="178">
        <v>44197</v>
      </c>
      <c r="H211" s="61" t="s">
        <v>137</v>
      </c>
      <c r="I211" s="195" t="s">
        <v>9</v>
      </c>
      <c r="J211" s="195" t="s">
        <v>141</v>
      </c>
      <c r="K211" s="171" t="s">
        <v>170</v>
      </c>
      <c r="L211" s="171" t="s">
        <v>10</v>
      </c>
      <c r="M211" s="49">
        <v>8889600</v>
      </c>
      <c r="N211" s="49">
        <v>8889600</v>
      </c>
      <c r="O211" s="49">
        <v>8705600</v>
      </c>
      <c r="P211" s="49">
        <v>8705600</v>
      </c>
      <c r="Q211" s="49">
        <v>8705600</v>
      </c>
      <c r="R211" s="49">
        <v>8705600</v>
      </c>
      <c r="S211" s="339">
        <v>3</v>
      </c>
    </row>
    <row r="212" spans="1:103" s="13" customFormat="1" ht="48" customHeight="1">
      <c r="A212" s="334">
        <v>703</v>
      </c>
      <c r="B212" s="69" t="s">
        <v>488</v>
      </c>
      <c r="C212" s="146" t="s">
        <v>238</v>
      </c>
      <c r="D212" s="146" t="s">
        <v>279</v>
      </c>
      <c r="E212" s="316" t="s">
        <v>275</v>
      </c>
      <c r="F212" s="273" t="s">
        <v>136</v>
      </c>
      <c r="G212" s="187">
        <v>44197</v>
      </c>
      <c r="H212" s="69" t="s">
        <v>137</v>
      </c>
      <c r="I212" s="188" t="s">
        <v>9</v>
      </c>
      <c r="J212" s="188" t="s">
        <v>141</v>
      </c>
      <c r="K212" s="188" t="s">
        <v>166</v>
      </c>
      <c r="L212" s="188" t="s">
        <v>146</v>
      </c>
      <c r="M212" s="49">
        <f t="shared" ref="M212:R212" si="19">SUM(M213:M214)</f>
        <v>13170730</v>
      </c>
      <c r="N212" s="49">
        <f t="shared" si="19"/>
        <v>13169753.59</v>
      </c>
      <c r="O212" s="49">
        <f t="shared" si="19"/>
        <v>21727300</v>
      </c>
      <c r="P212" s="49">
        <f t="shared" si="19"/>
        <v>21727300</v>
      </c>
      <c r="Q212" s="49">
        <f t="shared" si="19"/>
        <v>21727300</v>
      </c>
      <c r="R212" s="49">
        <f t="shared" si="19"/>
        <v>21727300</v>
      </c>
      <c r="S212" s="339">
        <v>3</v>
      </c>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row>
    <row r="213" spans="1:103" s="13" customFormat="1" ht="109.5" customHeight="1">
      <c r="A213" s="336"/>
      <c r="B213" s="73"/>
      <c r="C213" s="152"/>
      <c r="D213" s="152"/>
      <c r="E213" s="330"/>
      <c r="F213" s="266"/>
      <c r="G213" s="73"/>
      <c r="H213" s="73"/>
      <c r="I213" s="159" t="s">
        <v>9</v>
      </c>
      <c r="J213" s="159" t="s">
        <v>141</v>
      </c>
      <c r="K213" s="159" t="s">
        <v>166</v>
      </c>
      <c r="L213" s="159" t="s">
        <v>10</v>
      </c>
      <c r="M213" s="331">
        <v>12873730</v>
      </c>
      <c r="N213" s="331">
        <v>12873730</v>
      </c>
      <c r="O213" s="160">
        <v>21727300</v>
      </c>
      <c r="P213" s="160">
        <v>21727300</v>
      </c>
      <c r="Q213" s="160">
        <v>21727300</v>
      </c>
      <c r="R213" s="160">
        <v>21727300</v>
      </c>
      <c r="S213" s="339">
        <v>3</v>
      </c>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row>
    <row r="214" spans="1:103" s="13" customFormat="1" ht="129" customHeight="1">
      <c r="A214" s="340"/>
      <c r="B214" s="73"/>
      <c r="C214" s="164"/>
      <c r="D214" s="164"/>
      <c r="E214" s="259" t="s">
        <v>227</v>
      </c>
      <c r="F214" s="202" t="s">
        <v>136</v>
      </c>
      <c r="G214" s="194" t="s">
        <v>216</v>
      </c>
      <c r="H214" s="192" t="s">
        <v>137</v>
      </c>
      <c r="I214" s="159" t="s">
        <v>9</v>
      </c>
      <c r="J214" s="159" t="s">
        <v>141</v>
      </c>
      <c r="K214" s="159" t="s">
        <v>166</v>
      </c>
      <c r="L214" s="159" t="s">
        <v>202</v>
      </c>
      <c r="M214" s="331">
        <v>297000</v>
      </c>
      <c r="N214" s="331">
        <v>296023.59000000003</v>
      </c>
      <c r="O214" s="160">
        <v>0</v>
      </c>
      <c r="P214" s="160">
        <v>0</v>
      </c>
      <c r="Q214" s="160">
        <v>0</v>
      </c>
      <c r="R214" s="160">
        <v>0</v>
      </c>
      <c r="S214" s="339">
        <v>3</v>
      </c>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row>
    <row r="215" spans="1:103" ht="39.950000000000003" customHeight="1">
      <c r="A215" s="334">
        <v>703</v>
      </c>
      <c r="B215" s="69" t="s">
        <v>530</v>
      </c>
      <c r="C215" s="146" t="s">
        <v>117</v>
      </c>
      <c r="D215" s="146" t="s">
        <v>279</v>
      </c>
      <c r="E215" s="273" t="s">
        <v>212</v>
      </c>
      <c r="F215" s="54" t="s">
        <v>136</v>
      </c>
      <c r="G215" s="178">
        <v>43847</v>
      </c>
      <c r="H215" s="54" t="s">
        <v>137</v>
      </c>
      <c r="I215" s="188" t="s">
        <v>9</v>
      </c>
      <c r="J215" s="188" t="s">
        <v>141</v>
      </c>
      <c r="K215" s="188" t="s">
        <v>87</v>
      </c>
      <c r="L215" s="188" t="s">
        <v>146</v>
      </c>
      <c r="M215" s="46">
        <f t="shared" ref="M215:R215" si="20">SUM(M216:M217)</f>
        <v>1179270</v>
      </c>
      <c r="N215" s="46">
        <f t="shared" si="20"/>
        <v>1175178.74</v>
      </c>
      <c r="O215" s="46">
        <f t="shared" si="20"/>
        <v>837400</v>
      </c>
      <c r="P215" s="46">
        <f t="shared" si="20"/>
        <v>837400</v>
      </c>
      <c r="Q215" s="46">
        <f t="shared" si="20"/>
        <v>837400</v>
      </c>
      <c r="R215" s="46">
        <f t="shared" si="20"/>
        <v>837400</v>
      </c>
      <c r="S215" s="339">
        <v>3</v>
      </c>
    </row>
    <row r="216" spans="1:103" s="2" customFormat="1" ht="15" customHeight="1">
      <c r="A216" s="336"/>
      <c r="B216" s="73"/>
      <c r="C216" s="152"/>
      <c r="D216" s="152"/>
      <c r="E216" s="318"/>
      <c r="F216" s="243"/>
      <c r="G216" s="170"/>
      <c r="H216" s="169"/>
      <c r="I216" s="159" t="s">
        <v>9</v>
      </c>
      <c r="J216" s="159" t="s">
        <v>141</v>
      </c>
      <c r="K216" s="332" t="s">
        <v>87</v>
      </c>
      <c r="L216" s="159" t="s">
        <v>88</v>
      </c>
      <c r="M216" s="160">
        <v>617700</v>
      </c>
      <c r="N216" s="160">
        <v>614621.30000000005</v>
      </c>
      <c r="O216" s="160">
        <v>361000</v>
      </c>
      <c r="P216" s="160">
        <v>361000</v>
      </c>
      <c r="Q216" s="160">
        <v>361000</v>
      </c>
      <c r="R216" s="160">
        <v>361000</v>
      </c>
      <c r="S216" s="339">
        <v>3</v>
      </c>
    </row>
    <row r="217" spans="1:103" s="2" customFormat="1" ht="34.5" customHeight="1">
      <c r="A217" s="340"/>
      <c r="B217" s="73"/>
      <c r="C217" s="152"/>
      <c r="D217" s="164"/>
      <c r="E217" s="318"/>
      <c r="F217" s="244"/>
      <c r="G217" s="176"/>
      <c r="H217" s="175"/>
      <c r="I217" s="159" t="s">
        <v>9</v>
      </c>
      <c r="J217" s="159" t="s">
        <v>141</v>
      </c>
      <c r="K217" s="159" t="s">
        <v>87</v>
      </c>
      <c r="L217" s="159" t="s">
        <v>144</v>
      </c>
      <c r="M217" s="160">
        <v>561570</v>
      </c>
      <c r="N217" s="160">
        <v>560557.43999999994</v>
      </c>
      <c r="O217" s="160">
        <v>476400</v>
      </c>
      <c r="P217" s="160">
        <v>476400</v>
      </c>
      <c r="Q217" s="160">
        <v>476400</v>
      </c>
      <c r="R217" s="160">
        <v>476400</v>
      </c>
      <c r="S217" s="339">
        <v>3</v>
      </c>
    </row>
    <row r="218" spans="1:103" s="2" customFormat="1" ht="97.5" customHeight="1">
      <c r="A218" s="348">
        <v>703</v>
      </c>
      <c r="B218" s="192" t="s">
        <v>531</v>
      </c>
      <c r="C218" s="212" t="s">
        <v>542</v>
      </c>
      <c r="D218" s="162" t="s">
        <v>279</v>
      </c>
      <c r="E218" s="193" t="s">
        <v>413</v>
      </c>
      <c r="F218" s="205" t="s">
        <v>136</v>
      </c>
      <c r="G218" s="333">
        <v>44620</v>
      </c>
      <c r="H218" s="205" t="s">
        <v>394</v>
      </c>
      <c r="I218" s="171" t="s">
        <v>9</v>
      </c>
      <c r="J218" s="171" t="s">
        <v>141</v>
      </c>
      <c r="K218" s="171" t="s">
        <v>364</v>
      </c>
      <c r="L218" s="171" t="s">
        <v>10</v>
      </c>
      <c r="M218" s="46">
        <v>5133000</v>
      </c>
      <c r="N218" s="46">
        <v>5133000</v>
      </c>
      <c r="O218" s="46">
        <v>0</v>
      </c>
      <c r="P218" s="46">
        <v>0</v>
      </c>
      <c r="Q218" s="46">
        <v>0</v>
      </c>
      <c r="R218" s="46">
        <v>0</v>
      </c>
      <c r="S218" s="345">
        <v>3</v>
      </c>
    </row>
    <row r="219" spans="1:103" s="6" customFormat="1" ht="29.25" customHeight="1">
      <c r="A219" s="334">
        <v>703</v>
      </c>
      <c r="B219" s="69" t="s">
        <v>532</v>
      </c>
      <c r="C219" s="146" t="s">
        <v>42</v>
      </c>
      <c r="D219" s="167" t="s">
        <v>280</v>
      </c>
      <c r="E219" s="168" t="s">
        <v>209</v>
      </c>
      <c r="F219" s="69" t="s">
        <v>136</v>
      </c>
      <c r="G219" s="187">
        <v>43810</v>
      </c>
      <c r="H219" s="187" t="s">
        <v>137</v>
      </c>
      <c r="I219" s="188" t="s">
        <v>140</v>
      </c>
      <c r="J219" s="188" t="s">
        <v>141</v>
      </c>
      <c r="K219" s="188" t="s">
        <v>43</v>
      </c>
      <c r="L219" s="188" t="s">
        <v>146</v>
      </c>
      <c r="M219" s="46">
        <f t="shared" ref="M219:R219" si="21">SUM(M220:M221)</f>
        <v>3509000</v>
      </c>
      <c r="N219" s="46">
        <f t="shared" si="21"/>
        <v>3507385</v>
      </c>
      <c r="O219" s="46">
        <f t="shared" si="21"/>
        <v>2428600</v>
      </c>
      <c r="P219" s="46">
        <f t="shared" si="21"/>
        <v>2428600</v>
      </c>
      <c r="Q219" s="46">
        <f t="shared" si="21"/>
        <v>2428600</v>
      </c>
      <c r="R219" s="46">
        <f t="shared" si="21"/>
        <v>2428600</v>
      </c>
      <c r="S219" s="339">
        <v>3</v>
      </c>
    </row>
    <row r="220" spans="1:103" s="6" customFormat="1" ht="122.25" customHeight="1">
      <c r="A220" s="336"/>
      <c r="B220" s="73"/>
      <c r="C220" s="152"/>
      <c r="D220" s="172"/>
      <c r="E220" s="174"/>
      <c r="F220" s="77"/>
      <c r="G220" s="186"/>
      <c r="H220" s="186"/>
      <c r="I220" s="159" t="s">
        <v>140</v>
      </c>
      <c r="J220" s="159" t="s">
        <v>141</v>
      </c>
      <c r="K220" s="159" t="s">
        <v>43</v>
      </c>
      <c r="L220" s="159" t="s">
        <v>72</v>
      </c>
      <c r="M220" s="160">
        <v>3338400</v>
      </c>
      <c r="N220" s="160">
        <v>3338400</v>
      </c>
      <c r="O220" s="160">
        <v>2428600</v>
      </c>
      <c r="P220" s="160">
        <v>2428600</v>
      </c>
      <c r="Q220" s="160">
        <v>2428600</v>
      </c>
      <c r="R220" s="160">
        <v>2428600</v>
      </c>
      <c r="S220" s="339">
        <v>3</v>
      </c>
    </row>
    <row r="221" spans="1:103" s="6" customFormat="1" ht="123" customHeight="1">
      <c r="A221" s="340"/>
      <c r="B221" s="77"/>
      <c r="C221" s="164"/>
      <c r="D221" s="172"/>
      <c r="E221" s="193" t="s">
        <v>329</v>
      </c>
      <c r="F221" s="192" t="s">
        <v>136</v>
      </c>
      <c r="G221" s="176">
        <v>44537</v>
      </c>
      <c r="H221" s="194" t="s">
        <v>137</v>
      </c>
      <c r="I221" s="159" t="s">
        <v>140</v>
      </c>
      <c r="J221" s="159" t="s">
        <v>141</v>
      </c>
      <c r="K221" s="159" t="s">
        <v>43</v>
      </c>
      <c r="L221" s="159" t="s">
        <v>320</v>
      </c>
      <c r="M221" s="160">
        <v>170600</v>
      </c>
      <c r="N221" s="160">
        <v>168985</v>
      </c>
      <c r="O221" s="160">
        <v>0</v>
      </c>
      <c r="P221" s="160">
        <v>0</v>
      </c>
      <c r="Q221" s="160">
        <v>0</v>
      </c>
      <c r="R221" s="160">
        <v>0</v>
      </c>
      <c r="S221" s="339">
        <v>3</v>
      </c>
    </row>
    <row r="222" spans="1:103" s="6" customFormat="1" ht="143.25" customHeight="1">
      <c r="A222" s="348">
        <v>703</v>
      </c>
      <c r="B222" s="192" t="s">
        <v>405</v>
      </c>
      <c r="C222" s="212" t="s">
        <v>22</v>
      </c>
      <c r="D222" s="167" t="s">
        <v>297</v>
      </c>
      <c r="E222" s="193" t="s">
        <v>168</v>
      </c>
      <c r="F222" s="192" t="s">
        <v>79</v>
      </c>
      <c r="G222" s="194">
        <v>41362</v>
      </c>
      <c r="H222" s="194" t="s">
        <v>26</v>
      </c>
      <c r="I222" s="188" t="s">
        <v>143</v>
      </c>
      <c r="J222" s="188" t="s">
        <v>142</v>
      </c>
      <c r="K222" s="188" t="s">
        <v>20</v>
      </c>
      <c r="L222" s="188" t="s">
        <v>21</v>
      </c>
      <c r="M222" s="46">
        <v>0</v>
      </c>
      <c r="N222" s="46">
        <v>0</v>
      </c>
      <c r="O222" s="46">
        <v>692000</v>
      </c>
      <c r="P222" s="46">
        <v>1360700</v>
      </c>
      <c r="Q222" s="46">
        <v>2432600</v>
      </c>
      <c r="R222" s="46">
        <v>2432600</v>
      </c>
      <c r="S222" s="339">
        <v>3</v>
      </c>
    </row>
    <row r="223" spans="1:103" ht="79.5" customHeight="1">
      <c r="A223" s="341">
        <v>703</v>
      </c>
      <c r="B223" s="69" t="s">
        <v>489</v>
      </c>
      <c r="C223" s="146" t="s">
        <v>186</v>
      </c>
      <c r="D223" s="167" t="s">
        <v>296</v>
      </c>
      <c r="E223" s="181" t="s">
        <v>325</v>
      </c>
      <c r="F223" s="169" t="s">
        <v>136</v>
      </c>
      <c r="G223" s="170">
        <v>44287</v>
      </c>
      <c r="H223" s="182" t="s">
        <v>137</v>
      </c>
      <c r="I223" s="188" t="s">
        <v>152</v>
      </c>
      <c r="J223" s="188" t="s">
        <v>4</v>
      </c>
      <c r="K223" s="188" t="s">
        <v>240</v>
      </c>
      <c r="L223" s="188" t="s">
        <v>39</v>
      </c>
      <c r="M223" s="149">
        <v>99990</v>
      </c>
      <c r="N223" s="149">
        <v>99990</v>
      </c>
      <c r="O223" s="149">
        <v>0</v>
      </c>
      <c r="P223" s="149">
        <v>0</v>
      </c>
      <c r="Q223" s="149">
        <v>0</v>
      </c>
      <c r="R223" s="149">
        <v>0</v>
      </c>
      <c r="S223" s="339">
        <v>3</v>
      </c>
    </row>
    <row r="224" spans="1:103" ht="211.5" customHeight="1">
      <c r="A224" s="342"/>
      <c r="B224" s="73"/>
      <c r="C224" s="152"/>
      <c r="D224" s="172"/>
      <c r="E224" s="151" t="s">
        <v>27</v>
      </c>
      <c r="F224" s="290" t="s">
        <v>153</v>
      </c>
      <c r="G224" s="305">
        <v>42736</v>
      </c>
      <c r="H224" s="303" t="s">
        <v>137</v>
      </c>
      <c r="I224" s="218"/>
      <c r="J224" s="218"/>
      <c r="K224" s="218"/>
      <c r="L224" s="218"/>
      <c r="M224" s="157"/>
      <c r="N224" s="157"/>
      <c r="O224" s="157"/>
      <c r="P224" s="157"/>
      <c r="Q224" s="157"/>
      <c r="R224" s="157"/>
      <c r="S224" s="368"/>
    </row>
    <row r="225" spans="1:19" ht="21" customHeight="1">
      <c r="A225" s="111" t="s">
        <v>173</v>
      </c>
      <c r="B225" s="112"/>
      <c r="C225" s="113"/>
      <c r="D225" s="114"/>
      <c r="E225" s="130"/>
      <c r="F225" s="115"/>
      <c r="G225" s="131"/>
      <c r="H225" s="131"/>
      <c r="I225" s="115"/>
      <c r="J225" s="115"/>
      <c r="K225" s="132"/>
      <c r="L225" s="115"/>
      <c r="M225" s="133">
        <f>M7+M13+M16+M20+M24+M28+M31+M32+M35+M38+M39+M40+M43+M44+M45+M46+M47+M50+M52+M53+M67+M66+M68+M75+M81+M86+M87+M88+M93+M96+M99+M100+M102+M104+M105+M107+M109+M111+M112+M113+M114+M115+M117+M124+M126+M132+M134+M135+M136+M137+M138+M139+M140+M141+M143+M146+M149+M152+M153+M154+M155+M156+M159+M160+M161+M163+M164+M165+M166+M167+M168+M171+M172+M174+M178+M183+M187+M188+M189+M190+M191+M192+M193+M194+M195+M197+M198+M199+M202+M203+M204+M205+M206+M207+M208+M209+M210+M211+M212+M215+M218+M219+M223+M200</f>
        <v>256603894.74999997</v>
      </c>
      <c r="N225" s="133">
        <f>N7+N13+N16+N20+N24+N28+N31+N32+N35+N38+N40+N43+N44+N45+N46+N47+N50+N52+N53+N66+N68+N75+N81+N86+N88+N93+N96+N99+N100+N102+N104+N105+N107+N109+N111+N112+N113+N114+N115+N117+N124+N126+N132+N134+N135+N136+N137+N138+N139+N140+N141+N143+N146+N149+N152+N153+N154+N155+N156+N159+N160+N161+N163+N164+N165+N166+N167+N168+N172+N175+N174+N178+N183+N187+N188+N189+N190+N192+N193+N194+N195+N197+N199+N202+N203+N204+N205+N206+N207+N208+N209+N210+N211+N212+N215+N218+N219+N223+N171+N200</f>
        <v>221807479.69</v>
      </c>
      <c r="O225" s="133">
        <f>O7+O13+O16+O20+O24+O28+O31+O32+O38+O39+O40+O45+O46+O47+O50+O51+O52+O53+O66+O68+O75+O81+O88+O93+O99+O100+O102+O104+O105+O107+O109+O111+O112+O114+O115+O117+O124+O125+O126+O132+O134+O135+O136+O137+O138+O139+O140+O141+O143+O146+O149+O152+O153+O154+O155+O156+O162+O163+O164+O168+O174+O177+O178+O183+O187+O189+O190+O191+O192+O195+O199+O202+O203+O204+O210+O211+O212+O215+O219+O222+O201+O200</f>
        <v>241033063</v>
      </c>
      <c r="P225" s="133">
        <f>P7+P13+P16+P20+P24+P28+P31+P32+P38+P39+P40+P45+P46+P47+P51+P53+P66+P68+P75+P81+P88+P93+P99+P100+P102+P104+P105+P107+P109+P111+P112+P113+P114+P115+P117+P124+P125+P126+P132+P134+P135+P136+P137+P138+P139+P140+P141+P143+P146+P149+P152+P153+P155+P156+P168+P173+P174+P176+P177+P178+P183+P187+P189+P190+P191+P192+P195+P201+P202+P203+P210+P211+P212+P215+P219+P223+P199+P222+P200</f>
        <v>208562963</v>
      </c>
      <c r="Q225" s="133">
        <f>Q7+Q13++Q16+Q20+Q24+Q28+Q31+Q32+Q35+Q38+Q39+Q40+Q43+Q45+Q46+Q47+Q50+Q51+Q53+Q66+Q68+Q75+Q81+Q88+Q93+Q99+Q100+Q102+Q104+Q105+Q107+Q109+Q111+Q112+Q113+Q114+Q115+Q117+Q124+Q126+Q132+Q134+Q135+Q136+Q137+Q138+Q139+Q140+Q141+Q143+Q146+Q149+Q152+Q153+Q154+Q155+Q156+Q159+Q160+Q163+Q164+Q168+Q171+Q172+Q173+Q174+Q176+Q177+Q178+Q183+Q187+Q189+Q190+Q191+Q192+Q193+Q194+Q195+Q198+Q199+Q200+Q201+Q202+Q203+Q204+Q205+Q206+Q207+Q208+Q210+Q211+Q212+Q215+Q218+Q219+Q222</f>
        <v>203807513</v>
      </c>
      <c r="R225" s="133">
        <f>R7+R13++R16+R20+R24+R28+R31+R32+R35+R38+R39+R40+R43+R45+R46+R47+R50+R51+R53+R66+R68+R75+R81+R88+R93+R99+R100+R102+R104+R105+R107+R109+R111+R112+R113+R114+R115+R117+R124+R126+R132+R134+R135+R136+R137+R138+R139+R140+R141+R143+R146+R149+R152+R153+R154+R155+R156+R159+R160+R163+R164+R168+R171+R172+R173+R174+R176+R177+R178+R183+R187+R189+R190+R191+R192+R193+R194+R195+R198+R199+R200+R201+R202+R203+R204+R205+R206+R207+R208+R210+R211+R212+R215+R218+R219+R222</f>
        <v>203807513</v>
      </c>
      <c r="S225" s="116"/>
    </row>
    <row r="226" spans="1:19" s="35" customFormat="1" ht="24.75" customHeight="1">
      <c r="A226" s="117" t="s">
        <v>741</v>
      </c>
      <c r="B226" s="118"/>
      <c r="C226" s="118"/>
      <c r="D226" s="118"/>
      <c r="E226" s="118"/>
      <c r="F226" s="118"/>
      <c r="G226" s="118"/>
      <c r="H226" s="118"/>
      <c r="I226" s="118"/>
      <c r="J226" s="118"/>
      <c r="K226" s="118"/>
      <c r="L226" s="118"/>
      <c r="M226" s="118"/>
      <c r="N226" s="118"/>
      <c r="O226" s="119"/>
      <c r="P226" s="119"/>
      <c r="Q226" s="119"/>
      <c r="R226" s="119"/>
      <c r="S226" s="120"/>
    </row>
    <row r="227" spans="1:19" s="23" customFormat="1" ht="22.5" customHeight="1">
      <c r="A227" s="369">
        <v>757</v>
      </c>
      <c r="B227" s="370" t="s">
        <v>566</v>
      </c>
      <c r="C227" s="371" t="s">
        <v>567</v>
      </c>
      <c r="D227" s="372" t="s">
        <v>568</v>
      </c>
      <c r="E227" s="373" t="s">
        <v>569</v>
      </c>
      <c r="F227" s="373" t="s">
        <v>570</v>
      </c>
      <c r="G227" s="374" t="s">
        <v>571</v>
      </c>
      <c r="H227" s="375" t="s">
        <v>572</v>
      </c>
      <c r="I227" s="376" t="s">
        <v>4</v>
      </c>
      <c r="J227" s="376" t="s">
        <v>152</v>
      </c>
      <c r="K227" s="376" t="s">
        <v>573</v>
      </c>
      <c r="L227" s="376" t="s">
        <v>202</v>
      </c>
      <c r="M227" s="377">
        <v>5000</v>
      </c>
      <c r="N227" s="377">
        <v>5000</v>
      </c>
      <c r="O227" s="377"/>
      <c r="P227" s="377"/>
      <c r="Q227" s="377"/>
      <c r="R227" s="377"/>
      <c r="S227" s="378">
        <v>3</v>
      </c>
    </row>
    <row r="228" spans="1:19" s="23" customFormat="1" ht="49.5" customHeight="1">
      <c r="A228" s="369"/>
      <c r="B228" s="379"/>
      <c r="C228" s="380"/>
      <c r="D228" s="372"/>
      <c r="E228" s="372"/>
      <c r="F228" s="372"/>
      <c r="G228" s="381"/>
      <c r="H228" s="382"/>
      <c r="I228" s="376" t="s">
        <v>145</v>
      </c>
      <c r="J228" s="376" t="s">
        <v>142</v>
      </c>
      <c r="K228" s="376" t="s">
        <v>573</v>
      </c>
      <c r="L228" s="376" t="s">
        <v>202</v>
      </c>
      <c r="M228" s="377"/>
      <c r="N228" s="377"/>
      <c r="O228" s="377">
        <v>10000</v>
      </c>
      <c r="P228" s="377">
        <v>10000</v>
      </c>
      <c r="Q228" s="377">
        <v>10000</v>
      </c>
      <c r="R228" s="377">
        <v>10000</v>
      </c>
      <c r="S228" s="378">
        <v>3</v>
      </c>
    </row>
    <row r="229" spans="1:19" s="23" customFormat="1" ht="56.25" customHeight="1">
      <c r="A229" s="369"/>
      <c r="B229" s="370" t="s">
        <v>574</v>
      </c>
      <c r="C229" s="383" t="s">
        <v>575</v>
      </c>
      <c r="D229" s="372"/>
      <c r="E229" s="372"/>
      <c r="F229" s="372"/>
      <c r="G229" s="381"/>
      <c r="H229" s="382"/>
      <c r="I229" s="376" t="s">
        <v>4</v>
      </c>
      <c r="J229" s="376" t="s">
        <v>152</v>
      </c>
      <c r="K229" s="376" t="s">
        <v>576</v>
      </c>
      <c r="L229" s="376" t="s">
        <v>202</v>
      </c>
      <c r="M229" s="377">
        <v>15000</v>
      </c>
      <c r="N229" s="377">
        <v>15000</v>
      </c>
      <c r="O229" s="377"/>
      <c r="P229" s="377"/>
      <c r="Q229" s="377"/>
      <c r="R229" s="377"/>
      <c r="S229" s="378">
        <v>3</v>
      </c>
    </row>
    <row r="230" spans="1:19" s="23" customFormat="1" ht="95.25" customHeight="1">
      <c r="A230" s="369"/>
      <c r="B230" s="384"/>
      <c r="C230" s="380"/>
      <c r="D230" s="372"/>
      <c r="E230" s="372"/>
      <c r="F230" s="372"/>
      <c r="G230" s="381"/>
      <c r="H230" s="382"/>
      <c r="I230" s="376" t="s">
        <v>145</v>
      </c>
      <c r="J230" s="376" t="s">
        <v>142</v>
      </c>
      <c r="K230" s="376" t="s">
        <v>576</v>
      </c>
      <c r="L230" s="376" t="s">
        <v>202</v>
      </c>
      <c r="M230" s="377"/>
      <c r="N230" s="377"/>
      <c r="O230" s="377">
        <v>15000</v>
      </c>
      <c r="P230" s="377">
        <v>15000</v>
      </c>
      <c r="Q230" s="377">
        <v>15000</v>
      </c>
      <c r="R230" s="377">
        <v>15000</v>
      </c>
      <c r="S230" s="378">
        <v>3</v>
      </c>
    </row>
    <row r="231" spans="1:19" s="23" customFormat="1" ht="20.25" customHeight="1">
      <c r="A231" s="369"/>
      <c r="B231" s="370" t="s">
        <v>577</v>
      </c>
      <c r="C231" s="385" t="s">
        <v>578</v>
      </c>
      <c r="D231" s="372"/>
      <c r="E231" s="372"/>
      <c r="F231" s="372"/>
      <c r="G231" s="381"/>
      <c r="H231" s="382"/>
      <c r="I231" s="376" t="s">
        <v>14</v>
      </c>
      <c r="J231" s="376" t="s">
        <v>4</v>
      </c>
      <c r="K231" s="376" t="s">
        <v>579</v>
      </c>
      <c r="L231" s="386" t="s">
        <v>202</v>
      </c>
      <c r="M231" s="377">
        <v>306300</v>
      </c>
      <c r="N231" s="377">
        <v>306254.45</v>
      </c>
      <c r="O231" s="377"/>
      <c r="P231" s="377"/>
      <c r="Q231" s="377"/>
      <c r="R231" s="377"/>
      <c r="S231" s="387">
        <v>3</v>
      </c>
    </row>
    <row r="232" spans="1:19" s="23" customFormat="1" ht="75.75" customHeight="1">
      <c r="A232" s="369"/>
      <c r="B232" s="384"/>
      <c r="C232" s="388"/>
      <c r="D232" s="372"/>
      <c r="E232" s="372"/>
      <c r="F232" s="372"/>
      <c r="G232" s="381"/>
      <c r="H232" s="382"/>
      <c r="I232" s="376" t="s">
        <v>145</v>
      </c>
      <c r="J232" s="376" t="s">
        <v>142</v>
      </c>
      <c r="K232" s="376" t="s">
        <v>579</v>
      </c>
      <c r="L232" s="386" t="s">
        <v>202</v>
      </c>
      <c r="M232" s="377">
        <v>310000</v>
      </c>
      <c r="N232" s="377">
        <v>310000</v>
      </c>
      <c r="O232" s="377"/>
      <c r="P232" s="377"/>
      <c r="Q232" s="377"/>
      <c r="R232" s="377"/>
      <c r="S232" s="387">
        <v>3</v>
      </c>
    </row>
    <row r="233" spans="1:19" s="23" customFormat="1" ht="54" customHeight="1">
      <c r="A233" s="369"/>
      <c r="B233" s="370" t="s">
        <v>580</v>
      </c>
      <c r="C233" s="383" t="s">
        <v>581</v>
      </c>
      <c r="D233" s="372"/>
      <c r="E233" s="372"/>
      <c r="F233" s="372"/>
      <c r="G233" s="381"/>
      <c r="H233" s="382"/>
      <c r="I233" s="376" t="s">
        <v>4</v>
      </c>
      <c r="J233" s="376" t="s">
        <v>152</v>
      </c>
      <c r="K233" s="376" t="s">
        <v>582</v>
      </c>
      <c r="L233" s="376" t="s">
        <v>202</v>
      </c>
      <c r="M233" s="377">
        <v>30000</v>
      </c>
      <c r="N233" s="377">
        <v>30000</v>
      </c>
      <c r="O233" s="377"/>
      <c r="P233" s="377"/>
      <c r="Q233" s="377"/>
      <c r="R233" s="377"/>
      <c r="S233" s="378">
        <v>3</v>
      </c>
    </row>
    <row r="234" spans="1:19" s="23" customFormat="1" ht="27.75" customHeight="1">
      <c r="A234" s="369"/>
      <c r="B234" s="384"/>
      <c r="C234" s="380"/>
      <c r="D234" s="372"/>
      <c r="E234" s="389"/>
      <c r="F234" s="389"/>
      <c r="G234" s="390"/>
      <c r="H234" s="391"/>
      <c r="I234" s="376" t="s">
        <v>145</v>
      </c>
      <c r="J234" s="376" t="s">
        <v>142</v>
      </c>
      <c r="K234" s="376" t="s">
        <v>582</v>
      </c>
      <c r="L234" s="376" t="s">
        <v>202</v>
      </c>
      <c r="M234" s="377"/>
      <c r="N234" s="377"/>
      <c r="O234" s="377">
        <v>30000</v>
      </c>
      <c r="P234" s="377">
        <v>30000</v>
      </c>
      <c r="Q234" s="377">
        <v>30000</v>
      </c>
      <c r="R234" s="377">
        <v>30000</v>
      </c>
      <c r="S234" s="378">
        <v>3</v>
      </c>
    </row>
    <row r="235" spans="1:19" s="23" customFormat="1" ht="36.75" customHeight="1">
      <c r="A235" s="369"/>
      <c r="B235" s="376" t="s">
        <v>583</v>
      </c>
      <c r="C235" s="392" t="s">
        <v>584</v>
      </c>
      <c r="D235" s="372"/>
      <c r="E235" s="371" t="s">
        <v>585</v>
      </c>
      <c r="F235" s="373" t="s">
        <v>136</v>
      </c>
      <c r="G235" s="393">
        <v>43901</v>
      </c>
      <c r="H235" s="373" t="s">
        <v>137</v>
      </c>
      <c r="I235" s="376" t="s">
        <v>4</v>
      </c>
      <c r="J235" s="376" t="s">
        <v>152</v>
      </c>
      <c r="K235" s="376" t="s">
        <v>586</v>
      </c>
      <c r="L235" s="376" t="s">
        <v>144</v>
      </c>
      <c r="M235" s="377">
        <v>3000</v>
      </c>
      <c r="N235" s="377">
        <v>3000</v>
      </c>
      <c r="O235" s="377">
        <v>3000</v>
      </c>
      <c r="P235" s="377">
        <v>3000</v>
      </c>
      <c r="Q235" s="377">
        <v>3000</v>
      </c>
      <c r="R235" s="377">
        <v>3000</v>
      </c>
      <c r="S235" s="378">
        <v>3</v>
      </c>
    </row>
    <row r="236" spans="1:19" s="23" customFormat="1" ht="207.75" customHeight="1">
      <c r="A236" s="369"/>
      <c r="B236" s="376" t="s">
        <v>587</v>
      </c>
      <c r="C236" s="392" t="s">
        <v>588</v>
      </c>
      <c r="D236" s="389"/>
      <c r="E236" s="380"/>
      <c r="F236" s="389"/>
      <c r="G236" s="394"/>
      <c r="H236" s="389"/>
      <c r="I236" s="376" t="s">
        <v>4</v>
      </c>
      <c r="J236" s="376" t="s">
        <v>152</v>
      </c>
      <c r="K236" s="376" t="s">
        <v>589</v>
      </c>
      <c r="L236" s="376" t="s">
        <v>144</v>
      </c>
      <c r="M236" s="377">
        <v>40000</v>
      </c>
      <c r="N236" s="377">
        <v>40000</v>
      </c>
      <c r="O236" s="377">
        <v>40000</v>
      </c>
      <c r="P236" s="377">
        <v>40000</v>
      </c>
      <c r="Q236" s="377">
        <v>40000</v>
      </c>
      <c r="R236" s="377">
        <v>40000</v>
      </c>
      <c r="S236" s="378">
        <v>3</v>
      </c>
    </row>
    <row r="237" spans="1:19" s="23" customFormat="1" ht="74.25" customHeight="1">
      <c r="A237" s="369"/>
      <c r="B237" s="386" t="s">
        <v>590</v>
      </c>
      <c r="C237" s="392" t="s">
        <v>591</v>
      </c>
      <c r="D237" s="383" t="s">
        <v>592</v>
      </c>
      <c r="E237" s="383" t="s">
        <v>593</v>
      </c>
      <c r="F237" s="373" t="s">
        <v>136</v>
      </c>
      <c r="G237" s="393">
        <v>44621</v>
      </c>
      <c r="H237" s="373" t="s">
        <v>137</v>
      </c>
      <c r="I237" s="376" t="s">
        <v>138</v>
      </c>
      <c r="J237" s="376" t="s">
        <v>140</v>
      </c>
      <c r="K237" s="376" t="s">
        <v>594</v>
      </c>
      <c r="L237" s="386" t="s">
        <v>144</v>
      </c>
      <c r="M237" s="377">
        <v>20000</v>
      </c>
      <c r="N237" s="377">
        <v>20000</v>
      </c>
      <c r="O237" s="395"/>
      <c r="P237" s="395"/>
      <c r="Q237" s="395"/>
      <c r="R237" s="395"/>
      <c r="S237" s="378">
        <v>3</v>
      </c>
    </row>
    <row r="238" spans="1:19" s="23" customFormat="1" ht="45" customHeight="1">
      <c r="A238" s="369"/>
      <c r="B238" s="386" t="s">
        <v>595</v>
      </c>
      <c r="C238" s="396" t="s">
        <v>596</v>
      </c>
      <c r="D238" s="371"/>
      <c r="E238" s="371"/>
      <c r="F238" s="372"/>
      <c r="G238" s="397"/>
      <c r="H238" s="372"/>
      <c r="I238" s="376" t="s">
        <v>138</v>
      </c>
      <c r="J238" s="376" t="s">
        <v>140</v>
      </c>
      <c r="K238" s="376" t="s">
        <v>594</v>
      </c>
      <c r="L238" s="386" t="s">
        <v>144</v>
      </c>
      <c r="M238" s="377"/>
      <c r="N238" s="377"/>
      <c r="O238" s="377">
        <v>20000</v>
      </c>
      <c r="P238" s="377">
        <v>20000</v>
      </c>
      <c r="Q238" s="377">
        <v>20000</v>
      </c>
      <c r="R238" s="377">
        <v>20000</v>
      </c>
      <c r="S238" s="398">
        <v>3</v>
      </c>
    </row>
    <row r="239" spans="1:19" s="23" customFormat="1" ht="49.5" customHeight="1">
      <c r="A239" s="369"/>
      <c r="B239" s="386" t="s">
        <v>597</v>
      </c>
      <c r="C239" s="396" t="s">
        <v>598</v>
      </c>
      <c r="D239" s="380"/>
      <c r="E239" s="380"/>
      <c r="F239" s="389"/>
      <c r="G239" s="394"/>
      <c r="H239" s="389"/>
      <c r="I239" s="376" t="s">
        <v>138</v>
      </c>
      <c r="J239" s="376" t="s">
        <v>140</v>
      </c>
      <c r="K239" s="376" t="s">
        <v>599</v>
      </c>
      <c r="L239" s="386" t="s">
        <v>144</v>
      </c>
      <c r="M239" s="377"/>
      <c r="N239" s="377"/>
      <c r="O239" s="377">
        <v>50000</v>
      </c>
      <c r="P239" s="377">
        <v>50000</v>
      </c>
      <c r="Q239" s="377">
        <v>50000</v>
      </c>
      <c r="R239" s="377">
        <v>50000</v>
      </c>
      <c r="S239" s="398">
        <v>3</v>
      </c>
    </row>
    <row r="240" spans="1:19" s="23" customFormat="1" ht="171.75" customHeight="1">
      <c r="A240" s="369"/>
      <c r="B240" s="370" t="s">
        <v>600</v>
      </c>
      <c r="C240" s="383" t="s">
        <v>601</v>
      </c>
      <c r="D240" s="373" t="s">
        <v>602</v>
      </c>
      <c r="E240" s="399" t="s">
        <v>603</v>
      </c>
      <c r="F240" s="400" t="s">
        <v>604</v>
      </c>
      <c r="G240" s="401" t="s">
        <v>605</v>
      </c>
      <c r="H240" s="402" t="s">
        <v>606</v>
      </c>
      <c r="I240" s="376" t="s">
        <v>14</v>
      </c>
      <c r="J240" s="376" t="s">
        <v>4</v>
      </c>
      <c r="K240" s="376" t="s">
        <v>607</v>
      </c>
      <c r="L240" s="376" t="s">
        <v>10</v>
      </c>
      <c r="M240" s="377">
        <v>27279600</v>
      </c>
      <c r="N240" s="377">
        <v>27279600</v>
      </c>
      <c r="O240" s="377">
        <v>30371500</v>
      </c>
      <c r="P240" s="377">
        <v>30371500</v>
      </c>
      <c r="Q240" s="377">
        <v>30371500</v>
      </c>
      <c r="R240" s="377">
        <v>30371500</v>
      </c>
      <c r="S240" s="398">
        <v>3</v>
      </c>
    </row>
    <row r="241" spans="1:19" s="23" customFormat="1" ht="125.25" customHeight="1">
      <c r="A241" s="369"/>
      <c r="B241" s="384"/>
      <c r="C241" s="403"/>
      <c r="D241" s="372"/>
      <c r="E241" s="399" t="s">
        <v>569</v>
      </c>
      <c r="F241" s="400" t="s">
        <v>570</v>
      </c>
      <c r="G241" s="404" t="s">
        <v>571</v>
      </c>
      <c r="H241" s="405" t="s">
        <v>572</v>
      </c>
      <c r="I241" s="376" t="s">
        <v>14</v>
      </c>
      <c r="J241" s="376" t="s">
        <v>4</v>
      </c>
      <c r="K241" s="376" t="s">
        <v>607</v>
      </c>
      <c r="L241" s="376" t="s">
        <v>202</v>
      </c>
      <c r="M241" s="377">
        <v>1437000</v>
      </c>
      <c r="N241" s="377">
        <v>1437000</v>
      </c>
      <c r="O241" s="377">
        <v>430000</v>
      </c>
      <c r="P241" s="377">
        <v>130000</v>
      </c>
      <c r="Q241" s="377">
        <v>130000</v>
      </c>
      <c r="R241" s="377">
        <v>130000</v>
      </c>
      <c r="S241" s="387">
        <v>3</v>
      </c>
    </row>
    <row r="242" spans="1:19" s="23" customFormat="1" ht="36" customHeight="1">
      <c r="A242" s="369"/>
      <c r="B242" s="386" t="s">
        <v>608</v>
      </c>
      <c r="C242" s="146" t="s">
        <v>609</v>
      </c>
      <c r="D242" s="372"/>
      <c r="E242" s="168" t="s">
        <v>610</v>
      </c>
      <c r="F242" s="68" t="s">
        <v>136</v>
      </c>
      <c r="G242" s="187">
        <v>44960</v>
      </c>
      <c r="H242" s="187">
        <v>46022</v>
      </c>
      <c r="I242" s="370" t="s">
        <v>14</v>
      </c>
      <c r="J242" s="370" t="s">
        <v>4</v>
      </c>
      <c r="K242" s="370" t="s">
        <v>611</v>
      </c>
      <c r="L242" s="370" t="s">
        <v>612</v>
      </c>
      <c r="M242" s="377"/>
      <c r="N242" s="377"/>
      <c r="O242" s="377"/>
      <c r="P242" s="377">
        <v>1255500</v>
      </c>
      <c r="Q242" s="377"/>
      <c r="R242" s="377"/>
      <c r="S242" s="406">
        <v>3</v>
      </c>
    </row>
    <row r="243" spans="1:19" s="23" customFormat="1" ht="35.25" customHeight="1">
      <c r="A243" s="369"/>
      <c r="B243" s="386" t="s">
        <v>613</v>
      </c>
      <c r="C243" s="152"/>
      <c r="D243" s="372"/>
      <c r="E243" s="173"/>
      <c r="F243" s="72"/>
      <c r="G243" s="180"/>
      <c r="H243" s="180"/>
      <c r="I243" s="407"/>
      <c r="J243" s="407"/>
      <c r="K243" s="407"/>
      <c r="L243" s="407"/>
      <c r="M243" s="377"/>
      <c r="N243" s="377"/>
      <c r="O243" s="377"/>
      <c r="P243" s="377">
        <v>9207000</v>
      </c>
      <c r="Q243" s="377"/>
      <c r="R243" s="377"/>
      <c r="S243" s="408"/>
    </row>
    <row r="244" spans="1:19" s="23" customFormat="1" ht="35.25" customHeight="1">
      <c r="A244" s="369"/>
      <c r="B244" s="386" t="s">
        <v>614</v>
      </c>
      <c r="C244" s="164"/>
      <c r="D244" s="389"/>
      <c r="E244" s="174"/>
      <c r="F244" s="76"/>
      <c r="G244" s="186"/>
      <c r="H244" s="186"/>
      <c r="I244" s="384"/>
      <c r="J244" s="384"/>
      <c r="K244" s="384"/>
      <c r="L244" s="384"/>
      <c r="M244" s="377"/>
      <c r="N244" s="377"/>
      <c r="O244" s="377"/>
      <c r="P244" s="377">
        <v>3126000</v>
      </c>
      <c r="Q244" s="377"/>
      <c r="R244" s="377"/>
      <c r="S244" s="409"/>
    </row>
    <row r="245" spans="1:19" s="23" customFormat="1" ht="21.75" customHeight="1">
      <c r="A245" s="369"/>
      <c r="B245" s="410"/>
      <c r="C245" s="411" t="s">
        <v>615</v>
      </c>
      <c r="D245" s="412"/>
      <c r="E245" s="413"/>
      <c r="F245" s="413"/>
      <c r="G245" s="413"/>
      <c r="H245" s="414"/>
      <c r="I245" s="415" t="s">
        <v>14</v>
      </c>
      <c r="J245" s="415" t="s">
        <v>14</v>
      </c>
      <c r="K245" s="416" t="s">
        <v>146</v>
      </c>
      <c r="L245" s="415" t="s">
        <v>146</v>
      </c>
      <c r="M245" s="417">
        <f t="shared" ref="M245:R245" si="22">M246+M247+M248+M249+M250+M251+M252+M253+M254+M255+M256+M257+M258+M259+M260</f>
        <v>1559000</v>
      </c>
      <c r="N245" s="417">
        <f t="shared" si="22"/>
        <v>1558857.9300000002</v>
      </c>
      <c r="O245" s="417">
        <f t="shared" si="22"/>
        <v>1437000</v>
      </c>
      <c r="P245" s="417">
        <f t="shared" si="22"/>
        <v>1437000</v>
      </c>
      <c r="Q245" s="417">
        <f t="shared" si="22"/>
        <v>1437000</v>
      </c>
      <c r="R245" s="417">
        <f t="shared" si="22"/>
        <v>1437000</v>
      </c>
      <c r="S245" s="378"/>
    </row>
    <row r="246" spans="1:19" s="23" customFormat="1" ht="61.5" customHeight="1">
      <c r="A246" s="369"/>
      <c r="B246" s="410" t="s">
        <v>616</v>
      </c>
      <c r="C246" s="418" t="s">
        <v>617</v>
      </c>
      <c r="D246" s="373" t="s">
        <v>618</v>
      </c>
      <c r="E246" s="419" t="s">
        <v>619</v>
      </c>
      <c r="F246" s="373" t="s">
        <v>570</v>
      </c>
      <c r="G246" s="393">
        <v>43901</v>
      </c>
      <c r="H246" s="383" t="s">
        <v>572</v>
      </c>
      <c r="I246" s="420" t="s">
        <v>14</v>
      </c>
      <c r="J246" s="421" t="s">
        <v>14</v>
      </c>
      <c r="K246" s="376" t="s">
        <v>620</v>
      </c>
      <c r="L246" s="422" t="s">
        <v>144</v>
      </c>
      <c r="M246" s="423">
        <v>50000</v>
      </c>
      <c r="N246" s="423">
        <v>50000</v>
      </c>
      <c r="O246" s="423">
        <v>50000</v>
      </c>
      <c r="P246" s="423">
        <v>50000</v>
      </c>
      <c r="Q246" s="423">
        <v>50000</v>
      </c>
      <c r="R246" s="423">
        <v>50000</v>
      </c>
      <c r="S246" s="398">
        <v>3</v>
      </c>
    </row>
    <row r="247" spans="1:19" s="23" customFormat="1" ht="48.75" customHeight="1">
      <c r="A247" s="369"/>
      <c r="B247" s="410" t="s">
        <v>621</v>
      </c>
      <c r="C247" s="424" t="s">
        <v>622</v>
      </c>
      <c r="D247" s="372"/>
      <c r="E247" s="425"/>
      <c r="F247" s="372"/>
      <c r="G247" s="397"/>
      <c r="H247" s="371"/>
      <c r="I247" s="421" t="s">
        <v>14</v>
      </c>
      <c r="J247" s="421" t="s">
        <v>14</v>
      </c>
      <c r="K247" s="376" t="s">
        <v>623</v>
      </c>
      <c r="L247" s="422" t="s">
        <v>144</v>
      </c>
      <c r="M247" s="423">
        <v>60000</v>
      </c>
      <c r="N247" s="423">
        <v>59999.8</v>
      </c>
      <c r="O247" s="423">
        <v>60000</v>
      </c>
      <c r="P247" s="423">
        <v>60000</v>
      </c>
      <c r="Q247" s="423">
        <v>60000</v>
      </c>
      <c r="R247" s="423">
        <v>60000</v>
      </c>
      <c r="S247" s="398">
        <v>3</v>
      </c>
    </row>
    <row r="248" spans="1:19" s="23" customFormat="1" ht="72.75" customHeight="1">
      <c r="A248" s="369"/>
      <c r="B248" s="410" t="s">
        <v>624</v>
      </c>
      <c r="C248" s="426" t="s">
        <v>625</v>
      </c>
      <c r="D248" s="372"/>
      <c r="E248" s="425"/>
      <c r="F248" s="372"/>
      <c r="G248" s="397"/>
      <c r="H248" s="371"/>
      <c r="I248" s="421" t="s">
        <v>14</v>
      </c>
      <c r="J248" s="421" t="s">
        <v>14</v>
      </c>
      <c r="K248" s="376" t="s">
        <v>626</v>
      </c>
      <c r="L248" s="422" t="s">
        <v>144</v>
      </c>
      <c r="M248" s="423">
        <v>560000</v>
      </c>
      <c r="N248" s="423">
        <v>559999.13</v>
      </c>
      <c r="O248" s="423">
        <v>560000</v>
      </c>
      <c r="P248" s="423">
        <v>560000</v>
      </c>
      <c r="Q248" s="423">
        <v>560000</v>
      </c>
      <c r="R248" s="423">
        <v>560000</v>
      </c>
      <c r="S248" s="398">
        <v>3</v>
      </c>
    </row>
    <row r="249" spans="1:19" s="23" customFormat="1" ht="54.75" customHeight="1">
      <c r="A249" s="369"/>
      <c r="B249" s="410" t="s">
        <v>627</v>
      </c>
      <c r="C249" s="383" t="s">
        <v>628</v>
      </c>
      <c r="D249" s="372"/>
      <c r="E249" s="425"/>
      <c r="F249" s="372"/>
      <c r="G249" s="397"/>
      <c r="H249" s="371"/>
      <c r="I249" s="421" t="s">
        <v>14</v>
      </c>
      <c r="J249" s="421" t="s">
        <v>14</v>
      </c>
      <c r="K249" s="376" t="s">
        <v>76</v>
      </c>
      <c r="L249" s="422" t="s">
        <v>144</v>
      </c>
      <c r="M249" s="423">
        <v>72700</v>
      </c>
      <c r="N249" s="423">
        <v>72700</v>
      </c>
      <c r="O249" s="423">
        <v>100000</v>
      </c>
      <c r="P249" s="423">
        <v>100000</v>
      </c>
      <c r="Q249" s="423">
        <v>100000</v>
      </c>
      <c r="R249" s="423">
        <v>100000</v>
      </c>
      <c r="S249" s="398">
        <v>3</v>
      </c>
    </row>
    <row r="250" spans="1:19" s="23" customFormat="1" ht="39.75" customHeight="1">
      <c r="A250" s="369"/>
      <c r="B250" s="410" t="s">
        <v>629</v>
      </c>
      <c r="C250" s="380"/>
      <c r="D250" s="372"/>
      <c r="E250" s="425"/>
      <c r="F250" s="372"/>
      <c r="G250" s="397"/>
      <c r="H250" s="371"/>
      <c r="I250" s="421" t="s">
        <v>14</v>
      </c>
      <c r="J250" s="421" t="s">
        <v>14</v>
      </c>
      <c r="K250" s="376" t="s">
        <v>76</v>
      </c>
      <c r="L250" s="422" t="s">
        <v>202</v>
      </c>
      <c r="M250" s="423">
        <v>124300</v>
      </c>
      <c r="N250" s="423">
        <v>124300</v>
      </c>
      <c r="O250" s="423">
        <v>100000</v>
      </c>
      <c r="P250" s="423">
        <v>100000</v>
      </c>
      <c r="Q250" s="423">
        <v>100000</v>
      </c>
      <c r="R250" s="423">
        <v>100000</v>
      </c>
      <c r="S250" s="378">
        <v>3</v>
      </c>
    </row>
    <row r="251" spans="1:19" s="23" customFormat="1" ht="49.5" customHeight="1">
      <c r="A251" s="369"/>
      <c r="B251" s="410" t="s">
        <v>630</v>
      </c>
      <c r="C251" s="383" t="s">
        <v>631</v>
      </c>
      <c r="D251" s="372"/>
      <c r="E251" s="425"/>
      <c r="F251" s="372"/>
      <c r="G251" s="397"/>
      <c r="H251" s="371"/>
      <c r="I251" s="421" t="s">
        <v>14</v>
      </c>
      <c r="J251" s="421" t="s">
        <v>14</v>
      </c>
      <c r="K251" s="376" t="s">
        <v>632</v>
      </c>
      <c r="L251" s="422" t="s">
        <v>144</v>
      </c>
      <c r="M251" s="423">
        <v>180000</v>
      </c>
      <c r="N251" s="423">
        <v>180000</v>
      </c>
      <c r="O251" s="423">
        <v>195000</v>
      </c>
      <c r="P251" s="423">
        <v>195000</v>
      </c>
      <c r="Q251" s="423">
        <v>195000</v>
      </c>
      <c r="R251" s="423">
        <v>195000</v>
      </c>
      <c r="S251" s="398">
        <v>3</v>
      </c>
    </row>
    <row r="252" spans="1:19" s="23" customFormat="1" ht="41.25" customHeight="1">
      <c r="A252" s="369"/>
      <c r="B252" s="410" t="s">
        <v>633</v>
      </c>
      <c r="C252" s="380"/>
      <c r="D252" s="372"/>
      <c r="E252" s="425"/>
      <c r="F252" s="372"/>
      <c r="G252" s="397"/>
      <c r="H252" s="371"/>
      <c r="I252" s="421" t="s">
        <v>14</v>
      </c>
      <c r="J252" s="421" t="s">
        <v>14</v>
      </c>
      <c r="K252" s="376" t="s">
        <v>632</v>
      </c>
      <c r="L252" s="422" t="s">
        <v>202</v>
      </c>
      <c r="M252" s="423">
        <v>90000</v>
      </c>
      <c r="N252" s="423">
        <v>90000</v>
      </c>
      <c r="O252" s="423">
        <v>90000</v>
      </c>
      <c r="P252" s="423">
        <v>90000</v>
      </c>
      <c r="Q252" s="423">
        <v>90000</v>
      </c>
      <c r="R252" s="423">
        <v>90000</v>
      </c>
      <c r="S252" s="378">
        <v>3</v>
      </c>
    </row>
    <row r="253" spans="1:19" s="23" customFormat="1" ht="83.25" customHeight="1">
      <c r="A253" s="369"/>
      <c r="B253" s="410" t="s">
        <v>634</v>
      </c>
      <c r="C253" s="426" t="s">
        <v>635</v>
      </c>
      <c r="D253" s="372"/>
      <c r="E253" s="425"/>
      <c r="F253" s="372"/>
      <c r="G253" s="397"/>
      <c r="H253" s="371"/>
      <c r="I253" s="421" t="s">
        <v>14</v>
      </c>
      <c r="J253" s="421" t="s">
        <v>14</v>
      </c>
      <c r="K253" s="376" t="s">
        <v>636</v>
      </c>
      <c r="L253" s="422" t="s">
        <v>202</v>
      </c>
      <c r="M253" s="423">
        <v>30000</v>
      </c>
      <c r="N253" s="423">
        <v>30000</v>
      </c>
      <c r="O253" s="423">
        <v>30000</v>
      </c>
      <c r="P253" s="423">
        <v>30000</v>
      </c>
      <c r="Q253" s="423">
        <v>30000</v>
      </c>
      <c r="R253" s="423">
        <v>30000</v>
      </c>
      <c r="S253" s="378">
        <v>3</v>
      </c>
    </row>
    <row r="254" spans="1:19" s="23" customFormat="1" ht="42" customHeight="1">
      <c r="A254" s="369"/>
      <c r="B254" s="410" t="s">
        <v>496</v>
      </c>
      <c r="C254" s="383" t="s">
        <v>637</v>
      </c>
      <c r="D254" s="372"/>
      <c r="E254" s="425"/>
      <c r="F254" s="372"/>
      <c r="G254" s="397"/>
      <c r="H254" s="371"/>
      <c r="I254" s="421" t="s">
        <v>14</v>
      </c>
      <c r="J254" s="421" t="s">
        <v>14</v>
      </c>
      <c r="K254" s="376" t="s">
        <v>638</v>
      </c>
      <c r="L254" s="422" t="s">
        <v>144</v>
      </c>
      <c r="M254" s="423">
        <v>40000</v>
      </c>
      <c r="N254" s="423">
        <v>40000</v>
      </c>
      <c r="O254" s="423">
        <v>10000</v>
      </c>
      <c r="P254" s="423">
        <v>10000</v>
      </c>
      <c r="Q254" s="423">
        <v>10000</v>
      </c>
      <c r="R254" s="423">
        <v>10000</v>
      </c>
      <c r="S254" s="378">
        <v>3</v>
      </c>
    </row>
    <row r="255" spans="1:19" s="23" customFormat="1" ht="34.5" customHeight="1">
      <c r="A255" s="369"/>
      <c r="B255" s="376" t="s">
        <v>639</v>
      </c>
      <c r="C255" s="427"/>
      <c r="D255" s="372"/>
      <c r="E255" s="425"/>
      <c r="F255" s="372"/>
      <c r="G255" s="397"/>
      <c r="H255" s="371"/>
      <c r="I255" s="421" t="s">
        <v>14</v>
      </c>
      <c r="J255" s="421" t="s">
        <v>14</v>
      </c>
      <c r="K255" s="376" t="s">
        <v>638</v>
      </c>
      <c r="L255" s="422" t="s">
        <v>202</v>
      </c>
      <c r="M255" s="423"/>
      <c r="N255" s="428"/>
      <c r="O255" s="423">
        <v>15000</v>
      </c>
      <c r="P255" s="423">
        <v>15000</v>
      </c>
      <c r="Q255" s="423">
        <v>15000</v>
      </c>
      <c r="R255" s="423">
        <v>15000</v>
      </c>
      <c r="S255" s="378">
        <v>3</v>
      </c>
    </row>
    <row r="256" spans="1:19" s="23" customFormat="1" ht="42" customHeight="1">
      <c r="A256" s="369"/>
      <c r="B256" s="410" t="s">
        <v>457</v>
      </c>
      <c r="C256" s="429" t="s">
        <v>640</v>
      </c>
      <c r="D256" s="372"/>
      <c r="E256" s="425"/>
      <c r="F256" s="372"/>
      <c r="G256" s="397"/>
      <c r="H256" s="371"/>
      <c r="I256" s="421" t="s">
        <v>14</v>
      </c>
      <c r="J256" s="421" t="s">
        <v>14</v>
      </c>
      <c r="K256" s="376" t="s">
        <v>641</v>
      </c>
      <c r="L256" s="422" t="s">
        <v>642</v>
      </c>
      <c r="M256" s="423">
        <v>37000</v>
      </c>
      <c r="N256" s="428">
        <v>36859</v>
      </c>
      <c r="O256" s="423">
        <v>37000</v>
      </c>
      <c r="P256" s="423">
        <v>37000</v>
      </c>
      <c r="Q256" s="423">
        <v>37000</v>
      </c>
      <c r="R256" s="423">
        <v>37000</v>
      </c>
      <c r="S256" s="378">
        <v>3</v>
      </c>
    </row>
    <row r="257" spans="1:19" s="23" customFormat="1" ht="73.5" customHeight="1">
      <c r="A257" s="369"/>
      <c r="B257" s="410" t="s">
        <v>458</v>
      </c>
      <c r="C257" s="430" t="s">
        <v>643</v>
      </c>
      <c r="D257" s="372"/>
      <c r="E257" s="425"/>
      <c r="F257" s="372"/>
      <c r="G257" s="397"/>
      <c r="H257" s="371"/>
      <c r="I257" s="421" t="s">
        <v>14</v>
      </c>
      <c r="J257" s="421" t="s">
        <v>14</v>
      </c>
      <c r="K257" s="376" t="s">
        <v>443</v>
      </c>
      <c r="L257" s="422" t="s">
        <v>144</v>
      </c>
      <c r="M257" s="428">
        <v>40000</v>
      </c>
      <c r="N257" s="428">
        <v>40000</v>
      </c>
      <c r="O257" s="423">
        <v>55000</v>
      </c>
      <c r="P257" s="423">
        <v>55000</v>
      </c>
      <c r="Q257" s="423">
        <v>55000</v>
      </c>
      <c r="R257" s="423">
        <v>55000</v>
      </c>
      <c r="S257" s="378">
        <v>3</v>
      </c>
    </row>
    <row r="258" spans="1:19" s="23" customFormat="1" ht="137.25" customHeight="1">
      <c r="A258" s="369"/>
      <c r="B258" s="410" t="s">
        <v>459</v>
      </c>
      <c r="C258" s="426" t="s">
        <v>644</v>
      </c>
      <c r="D258" s="372"/>
      <c r="E258" s="425"/>
      <c r="F258" s="372"/>
      <c r="G258" s="397"/>
      <c r="H258" s="371"/>
      <c r="I258" s="421" t="s">
        <v>14</v>
      </c>
      <c r="J258" s="421" t="s">
        <v>14</v>
      </c>
      <c r="K258" s="376" t="s">
        <v>645</v>
      </c>
      <c r="L258" s="422" t="s">
        <v>642</v>
      </c>
      <c r="M258" s="423">
        <v>95000</v>
      </c>
      <c r="N258" s="423">
        <v>95000</v>
      </c>
      <c r="O258" s="423">
        <v>95000</v>
      </c>
      <c r="P258" s="423">
        <v>95000</v>
      </c>
      <c r="Q258" s="423">
        <v>95000</v>
      </c>
      <c r="R258" s="423">
        <v>95000</v>
      </c>
      <c r="S258" s="378">
        <v>3</v>
      </c>
    </row>
    <row r="259" spans="1:19" s="23" customFormat="1" ht="39.75" customHeight="1">
      <c r="A259" s="369"/>
      <c r="B259" s="410" t="s">
        <v>646</v>
      </c>
      <c r="C259" s="431" t="s">
        <v>647</v>
      </c>
      <c r="D259" s="389"/>
      <c r="E259" s="432"/>
      <c r="F259" s="389"/>
      <c r="G259" s="394"/>
      <c r="H259" s="380"/>
      <c r="I259" s="421" t="s">
        <v>14</v>
      </c>
      <c r="J259" s="421" t="s">
        <v>14</v>
      </c>
      <c r="K259" s="376" t="s">
        <v>648</v>
      </c>
      <c r="L259" s="422" t="s">
        <v>144</v>
      </c>
      <c r="M259" s="377">
        <v>40000</v>
      </c>
      <c r="N259" s="377">
        <v>40000</v>
      </c>
      <c r="O259" s="423">
        <v>40000</v>
      </c>
      <c r="P259" s="423">
        <v>40000</v>
      </c>
      <c r="Q259" s="423">
        <v>40000</v>
      </c>
      <c r="R259" s="423">
        <v>40000</v>
      </c>
      <c r="S259" s="378">
        <v>3</v>
      </c>
    </row>
    <row r="260" spans="1:19" s="23" customFormat="1" ht="233.25" customHeight="1">
      <c r="A260" s="369"/>
      <c r="B260" s="386" t="s">
        <v>649</v>
      </c>
      <c r="C260" s="433" t="s">
        <v>650</v>
      </c>
      <c r="D260" s="434" t="s">
        <v>618</v>
      </c>
      <c r="E260" s="400" t="s">
        <v>651</v>
      </c>
      <c r="F260" s="400" t="s">
        <v>652</v>
      </c>
      <c r="G260" s="435" t="s">
        <v>653</v>
      </c>
      <c r="H260" s="435" t="s">
        <v>654</v>
      </c>
      <c r="I260" s="436" t="s">
        <v>14</v>
      </c>
      <c r="J260" s="436" t="s">
        <v>14</v>
      </c>
      <c r="K260" s="437" t="s">
        <v>655</v>
      </c>
      <c r="L260" s="421" t="s">
        <v>144</v>
      </c>
      <c r="M260" s="438">
        <v>140000</v>
      </c>
      <c r="N260" s="438">
        <v>140000</v>
      </c>
      <c r="O260" s="438">
        <v>0</v>
      </c>
      <c r="P260" s="438">
        <v>0</v>
      </c>
      <c r="Q260" s="438">
        <v>0</v>
      </c>
      <c r="R260" s="438">
        <v>0</v>
      </c>
      <c r="S260" s="378">
        <v>3</v>
      </c>
    </row>
    <row r="261" spans="1:19" s="23" customFormat="1" ht="171" customHeight="1">
      <c r="A261" s="369"/>
      <c r="B261" s="370" t="s">
        <v>656</v>
      </c>
      <c r="C261" s="383" t="s">
        <v>657</v>
      </c>
      <c r="D261" s="373" t="s">
        <v>658</v>
      </c>
      <c r="E261" s="405" t="s">
        <v>603</v>
      </c>
      <c r="F261" s="400" t="s">
        <v>604</v>
      </c>
      <c r="G261" s="401" t="s">
        <v>659</v>
      </c>
      <c r="H261" s="439" t="s">
        <v>606</v>
      </c>
      <c r="I261" s="436" t="s">
        <v>145</v>
      </c>
      <c r="J261" s="421" t="s">
        <v>142</v>
      </c>
      <c r="K261" s="440" t="s">
        <v>660</v>
      </c>
      <c r="L261" s="422" t="s">
        <v>10</v>
      </c>
      <c r="M261" s="423">
        <v>16797687</v>
      </c>
      <c r="N261" s="423">
        <v>16797687</v>
      </c>
      <c r="O261" s="423">
        <v>18878300</v>
      </c>
      <c r="P261" s="423">
        <v>18878300</v>
      </c>
      <c r="Q261" s="423">
        <v>18878300</v>
      </c>
      <c r="R261" s="423">
        <v>18878300</v>
      </c>
      <c r="S261" s="398">
        <v>3</v>
      </c>
    </row>
    <row r="262" spans="1:19" s="23" customFormat="1" ht="128.25" customHeight="1">
      <c r="A262" s="369"/>
      <c r="B262" s="384"/>
      <c r="C262" s="380"/>
      <c r="D262" s="389"/>
      <c r="E262" s="405" t="s">
        <v>569</v>
      </c>
      <c r="F262" s="400" t="s">
        <v>570</v>
      </c>
      <c r="G262" s="401" t="s">
        <v>661</v>
      </c>
      <c r="H262" s="439" t="s">
        <v>572</v>
      </c>
      <c r="I262" s="436" t="s">
        <v>145</v>
      </c>
      <c r="J262" s="421" t="s">
        <v>142</v>
      </c>
      <c r="K262" s="376" t="s">
        <v>660</v>
      </c>
      <c r="L262" s="422" t="s">
        <v>202</v>
      </c>
      <c r="M262" s="423">
        <v>1165750</v>
      </c>
      <c r="N262" s="423">
        <v>1165697.72</v>
      </c>
      <c r="O262" s="423">
        <v>0</v>
      </c>
      <c r="P262" s="423">
        <v>0</v>
      </c>
      <c r="Q262" s="377">
        <v>0</v>
      </c>
      <c r="R262" s="377">
        <v>0</v>
      </c>
      <c r="S262" s="378">
        <v>3</v>
      </c>
    </row>
    <row r="263" spans="1:19" s="23" customFormat="1" ht="173.25" customHeight="1">
      <c r="A263" s="369"/>
      <c r="B263" s="370" t="s">
        <v>662</v>
      </c>
      <c r="C263" s="383" t="s">
        <v>663</v>
      </c>
      <c r="D263" s="373" t="s">
        <v>664</v>
      </c>
      <c r="E263" s="405" t="s">
        <v>603</v>
      </c>
      <c r="F263" s="400" t="s">
        <v>604</v>
      </c>
      <c r="G263" s="401" t="s">
        <v>659</v>
      </c>
      <c r="H263" s="439" t="s">
        <v>606</v>
      </c>
      <c r="I263" s="421" t="s">
        <v>145</v>
      </c>
      <c r="J263" s="421" t="s">
        <v>142</v>
      </c>
      <c r="K263" s="376" t="s">
        <v>665</v>
      </c>
      <c r="L263" s="421" t="s">
        <v>10</v>
      </c>
      <c r="M263" s="377">
        <v>4716300</v>
      </c>
      <c r="N263" s="377">
        <v>4716300</v>
      </c>
      <c r="O263" s="377">
        <v>5478900</v>
      </c>
      <c r="P263" s="377">
        <v>5478900</v>
      </c>
      <c r="Q263" s="377">
        <v>5478900</v>
      </c>
      <c r="R263" s="377">
        <v>5478900</v>
      </c>
      <c r="S263" s="378">
        <v>3</v>
      </c>
    </row>
    <row r="264" spans="1:19" s="23" customFormat="1" ht="129.75" customHeight="1">
      <c r="A264" s="369"/>
      <c r="B264" s="384"/>
      <c r="C264" s="380"/>
      <c r="D264" s="389"/>
      <c r="E264" s="405" t="s">
        <v>569</v>
      </c>
      <c r="F264" s="400" t="s">
        <v>570</v>
      </c>
      <c r="G264" s="401" t="s">
        <v>661</v>
      </c>
      <c r="H264" s="402" t="s">
        <v>572</v>
      </c>
      <c r="I264" s="421" t="s">
        <v>145</v>
      </c>
      <c r="J264" s="421" t="s">
        <v>142</v>
      </c>
      <c r="K264" s="376" t="s">
        <v>665</v>
      </c>
      <c r="L264" s="421" t="s">
        <v>202</v>
      </c>
      <c r="M264" s="377">
        <v>695100</v>
      </c>
      <c r="N264" s="377">
        <v>695003.79</v>
      </c>
      <c r="O264" s="377">
        <v>424000</v>
      </c>
      <c r="P264" s="377">
        <v>0</v>
      </c>
      <c r="Q264" s="377">
        <v>0</v>
      </c>
      <c r="R264" s="377">
        <v>0</v>
      </c>
      <c r="S264" s="378">
        <v>3</v>
      </c>
    </row>
    <row r="265" spans="1:19" s="23" customFormat="1" ht="63.75" customHeight="1">
      <c r="A265" s="369"/>
      <c r="B265" s="376" t="s">
        <v>666</v>
      </c>
      <c r="C265" s="392" t="s">
        <v>667</v>
      </c>
      <c r="D265" s="373" t="s">
        <v>664</v>
      </c>
      <c r="E265" s="383" t="s">
        <v>668</v>
      </c>
      <c r="F265" s="373" t="s">
        <v>136</v>
      </c>
      <c r="G265" s="374" t="s">
        <v>661</v>
      </c>
      <c r="H265" s="375" t="s">
        <v>572</v>
      </c>
      <c r="I265" s="422" t="s">
        <v>145</v>
      </c>
      <c r="J265" s="421" t="s">
        <v>142</v>
      </c>
      <c r="K265" s="376" t="s">
        <v>669</v>
      </c>
      <c r="L265" s="421" t="s">
        <v>202</v>
      </c>
      <c r="M265" s="377"/>
      <c r="N265" s="377"/>
      <c r="O265" s="377"/>
      <c r="P265" s="377">
        <v>51200</v>
      </c>
      <c r="Q265" s="377"/>
      <c r="R265" s="377"/>
      <c r="S265" s="378">
        <v>3</v>
      </c>
    </row>
    <row r="266" spans="1:19" s="23" customFormat="1" ht="66.75" customHeight="1">
      <c r="A266" s="369"/>
      <c r="B266" s="376" t="s">
        <v>670</v>
      </c>
      <c r="C266" s="392" t="s">
        <v>671</v>
      </c>
      <c r="D266" s="389"/>
      <c r="E266" s="380"/>
      <c r="F266" s="389"/>
      <c r="G266" s="390"/>
      <c r="H266" s="391"/>
      <c r="I266" s="422" t="s">
        <v>145</v>
      </c>
      <c r="J266" s="421" t="s">
        <v>142</v>
      </c>
      <c r="K266" s="376" t="s">
        <v>672</v>
      </c>
      <c r="L266" s="421" t="s">
        <v>202</v>
      </c>
      <c r="M266" s="377"/>
      <c r="N266" s="377"/>
      <c r="O266" s="377">
        <v>338700</v>
      </c>
      <c r="P266" s="377"/>
      <c r="Q266" s="377"/>
      <c r="R266" s="377"/>
      <c r="S266" s="378">
        <v>3</v>
      </c>
    </row>
    <row r="267" spans="1:19" s="23" customFormat="1" ht="174" customHeight="1">
      <c r="A267" s="369"/>
      <c r="B267" s="370" t="s">
        <v>673</v>
      </c>
      <c r="C267" s="383" t="s">
        <v>674</v>
      </c>
      <c r="D267" s="373" t="s">
        <v>675</v>
      </c>
      <c r="E267" s="405" t="s">
        <v>603</v>
      </c>
      <c r="F267" s="400" t="s">
        <v>604</v>
      </c>
      <c r="G267" s="401" t="s">
        <v>659</v>
      </c>
      <c r="H267" s="439" t="s">
        <v>606</v>
      </c>
      <c r="I267" s="440" t="s">
        <v>145</v>
      </c>
      <c r="J267" s="421" t="s">
        <v>142</v>
      </c>
      <c r="K267" s="376" t="s">
        <v>676</v>
      </c>
      <c r="L267" s="421" t="s">
        <v>10</v>
      </c>
      <c r="M267" s="377">
        <v>12265400</v>
      </c>
      <c r="N267" s="377">
        <v>12265400</v>
      </c>
      <c r="O267" s="377">
        <v>13597500</v>
      </c>
      <c r="P267" s="377">
        <v>13597500</v>
      </c>
      <c r="Q267" s="377">
        <v>13597500</v>
      </c>
      <c r="R267" s="377">
        <v>13597500</v>
      </c>
      <c r="S267" s="378">
        <v>3</v>
      </c>
    </row>
    <row r="268" spans="1:19" s="23" customFormat="1" ht="126" customHeight="1">
      <c r="A268" s="369"/>
      <c r="B268" s="384"/>
      <c r="C268" s="380"/>
      <c r="D268" s="389"/>
      <c r="E268" s="402" t="s">
        <v>569</v>
      </c>
      <c r="F268" s="441" t="s">
        <v>604</v>
      </c>
      <c r="G268" s="401" t="s">
        <v>571</v>
      </c>
      <c r="H268" s="442" t="s">
        <v>137</v>
      </c>
      <c r="I268" s="421" t="s">
        <v>145</v>
      </c>
      <c r="J268" s="421" t="s">
        <v>142</v>
      </c>
      <c r="K268" s="376" t="s">
        <v>676</v>
      </c>
      <c r="L268" s="421" t="s">
        <v>202</v>
      </c>
      <c r="M268" s="377">
        <v>100000</v>
      </c>
      <c r="N268" s="377">
        <v>100000</v>
      </c>
      <c r="O268" s="377">
        <v>0</v>
      </c>
      <c r="P268" s="377">
        <v>0</v>
      </c>
      <c r="Q268" s="377">
        <v>0</v>
      </c>
      <c r="R268" s="377">
        <v>0</v>
      </c>
      <c r="S268" s="378">
        <v>3</v>
      </c>
    </row>
    <row r="269" spans="1:19" s="23" customFormat="1" ht="39" customHeight="1">
      <c r="A269" s="369"/>
      <c r="B269" s="376" t="s">
        <v>677</v>
      </c>
      <c r="C269" s="146" t="s">
        <v>678</v>
      </c>
      <c r="D269" s="68" t="s">
        <v>675</v>
      </c>
      <c r="E269" s="383" t="s">
        <v>679</v>
      </c>
      <c r="F269" s="373" t="s">
        <v>680</v>
      </c>
      <c r="G269" s="443" t="s">
        <v>681</v>
      </c>
      <c r="H269" s="443" t="s">
        <v>682</v>
      </c>
      <c r="I269" s="370" t="s">
        <v>145</v>
      </c>
      <c r="J269" s="444" t="s">
        <v>142</v>
      </c>
      <c r="K269" s="370" t="s">
        <v>683</v>
      </c>
      <c r="L269" s="444" t="s">
        <v>202</v>
      </c>
      <c r="M269" s="377">
        <v>37500</v>
      </c>
      <c r="N269" s="377">
        <v>37500</v>
      </c>
      <c r="O269" s="377">
        <v>6200</v>
      </c>
      <c r="P269" s="377">
        <v>6200</v>
      </c>
      <c r="Q269" s="377">
        <v>7300</v>
      </c>
      <c r="R269" s="377">
        <v>7300</v>
      </c>
      <c r="S269" s="406">
        <v>3</v>
      </c>
    </row>
    <row r="270" spans="1:19" s="23" customFormat="1" ht="39.75" customHeight="1">
      <c r="A270" s="369"/>
      <c r="B270" s="376" t="s">
        <v>684</v>
      </c>
      <c r="C270" s="152"/>
      <c r="D270" s="72"/>
      <c r="E270" s="371"/>
      <c r="F270" s="372"/>
      <c r="G270" s="445"/>
      <c r="H270" s="445"/>
      <c r="I270" s="407"/>
      <c r="J270" s="446"/>
      <c r="K270" s="407"/>
      <c r="L270" s="446"/>
      <c r="M270" s="377">
        <v>275000</v>
      </c>
      <c r="N270" s="377">
        <v>275000</v>
      </c>
      <c r="O270" s="377">
        <v>45600</v>
      </c>
      <c r="P270" s="377">
        <v>45600</v>
      </c>
      <c r="Q270" s="377">
        <v>44600</v>
      </c>
      <c r="R270" s="377">
        <v>44600</v>
      </c>
      <c r="S270" s="408"/>
    </row>
    <row r="271" spans="1:19" s="23" customFormat="1" ht="198" customHeight="1">
      <c r="A271" s="369"/>
      <c r="B271" s="376" t="s">
        <v>685</v>
      </c>
      <c r="C271" s="164"/>
      <c r="D271" s="72"/>
      <c r="E271" s="380"/>
      <c r="F271" s="389"/>
      <c r="G271" s="447"/>
      <c r="H271" s="447"/>
      <c r="I271" s="384"/>
      <c r="J271" s="448"/>
      <c r="K271" s="384"/>
      <c r="L271" s="448"/>
      <c r="M271" s="377">
        <v>16400</v>
      </c>
      <c r="N271" s="377">
        <v>16400</v>
      </c>
      <c r="O271" s="377">
        <v>16500</v>
      </c>
      <c r="P271" s="377">
        <v>16500</v>
      </c>
      <c r="Q271" s="377">
        <v>16500</v>
      </c>
      <c r="R271" s="377">
        <v>16500</v>
      </c>
      <c r="S271" s="409"/>
    </row>
    <row r="272" spans="1:19" s="23" customFormat="1" ht="44.25" customHeight="1">
      <c r="A272" s="369"/>
      <c r="B272" s="376" t="s">
        <v>686</v>
      </c>
      <c r="C272" s="212" t="s">
        <v>687</v>
      </c>
      <c r="D272" s="72"/>
      <c r="E272" s="383" t="s">
        <v>688</v>
      </c>
      <c r="F272" s="372" t="s">
        <v>136</v>
      </c>
      <c r="G272" s="445">
        <v>44673</v>
      </c>
      <c r="H272" s="445">
        <v>45657</v>
      </c>
      <c r="I272" s="376" t="s">
        <v>145</v>
      </c>
      <c r="J272" s="421" t="s">
        <v>142</v>
      </c>
      <c r="K272" s="376" t="s">
        <v>689</v>
      </c>
      <c r="L272" s="421" t="s">
        <v>202</v>
      </c>
      <c r="M272" s="377">
        <v>328900</v>
      </c>
      <c r="N272" s="377">
        <v>328900</v>
      </c>
      <c r="O272" s="377"/>
      <c r="P272" s="377"/>
      <c r="Q272" s="377"/>
      <c r="R272" s="377"/>
      <c r="S272" s="378">
        <v>3</v>
      </c>
    </row>
    <row r="273" spans="1:19" s="23" customFormat="1" ht="141.75" customHeight="1">
      <c r="A273" s="369"/>
      <c r="B273" s="376" t="s">
        <v>690</v>
      </c>
      <c r="C273" s="163" t="s">
        <v>691</v>
      </c>
      <c r="D273" s="76"/>
      <c r="E273" s="380"/>
      <c r="F273" s="389"/>
      <c r="G273" s="447"/>
      <c r="H273" s="447"/>
      <c r="I273" s="440" t="s">
        <v>145</v>
      </c>
      <c r="J273" s="421" t="s">
        <v>142</v>
      </c>
      <c r="K273" s="376" t="s">
        <v>692</v>
      </c>
      <c r="L273" s="421" t="s">
        <v>202</v>
      </c>
      <c r="M273" s="377">
        <v>87500</v>
      </c>
      <c r="N273" s="377">
        <v>87500</v>
      </c>
      <c r="O273" s="377"/>
      <c r="P273" s="377"/>
      <c r="Q273" s="377"/>
      <c r="R273" s="377"/>
      <c r="S273" s="378">
        <v>3</v>
      </c>
    </row>
    <row r="274" spans="1:19" s="34" customFormat="1" ht="123" customHeight="1">
      <c r="A274" s="369"/>
      <c r="B274" s="386" t="s">
        <v>693</v>
      </c>
      <c r="C274" s="433" t="s">
        <v>694</v>
      </c>
      <c r="D274" s="383" t="s">
        <v>695</v>
      </c>
      <c r="E274" s="383" t="s">
        <v>696</v>
      </c>
      <c r="F274" s="383" t="s">
        <v>153</v>
      </c>
      <c r="G274" s="449" t="s">
        <v>697</v>
      </c>
      <c r="H274" s="450" t="s">
        <v>572</v>
      </c>
      <c r="I274" s="386" t="s">
        <v>145</v>
      </c>
      <c r="J274" s="386" t="s">
        <v>142</v>
      </c>
      <c r="K274" s="386" t="s">
        <v>698</v>
      </c>
      <c r="L274" s="386" t="s">
        <v>202</v>
      </c>
      <c r="M274" s="377">
        <v>40000</v>
      </c>
      <c r="N274" s="377">
        <v>40000</v>
      </c>
      <c r="O274" s="377">
        <v>40000</v>
      </c>
      <c r="P274" s="377">
        <v>40000</v>
      </c>
      <c r="Q274" s="377">
        <v>40000</v>
      </c>
      <c r="R274" s="377">
        <v>40000</v>
      </c>
      <c r="S274" s="387">
        <v>3</v>
      </c>
    </row>
    <row r="275" spans="1:19" s="34" customFormat="1" ht="121.5" customHeight="1">
      <c r="A275" s="369"/>
      <c r="B275" s="386" t="s">
        <v>699</v>
      </c>
      <c r="C275" s="433" t="s">
        <v>700</v>
      </c>
      <c r="D275" s="380"/>
      <c r="E275" s="380"/>
      <c r="F275" s="380"/>
      <c r="G275" s="451"/>
      <c r="H275" s="452"/>
      <c r="I275" s="386" t="s">
        <v>145</v>
      </c>
      <c r="J275" s="386" t="s">
        <v>142</v>
      </c>
      <c r="K275" s="386" t="s">
        <v>701</v>
      </c>
      <c r="L275" s="386" t="s">
        <v>202</v>
      </c>
      <c r="M275" s="377">
        <v>40000</v>
      </c>
      <c r="N275" s="377">
        <v>40000</v>
      </c>
      <c r="O275" s="377">
        <v>40000</v>
      </c>
      <c r="P275" s="377">
        <v>40000</v>
      </c>
      <c r="Q275" s="377">
        <v>40000</v>
      </c>
      <c r="R275" s="377">
        <v>40000</v>
      </c>
      <c r="S275" s="387">
        <v>3</v>
      </c>
    </row>
    <row r="276" spans="1:19" s="34" customFormat="1" ht="51" customHeight="1">
      <c r="A276" s="369"/>
      <c r="B276" s="376" t="s">
        <v>702</v>
      </c>
      <c r="C276" s="383" t="s">
        <v>703</v>
      </c>
      <c r="D276" s="373" t="s">
        <v>658</v>
      </c>
      <c r="E276" s="450" t="s">
        <v>704</v>
      </c>
      <c r="F276" s="383" t="s">
        <v>604</v>
      </c>
      <c r="G276" s="449" t="s">
        <v>705</v>
      </c>
      <c r="H276" s="453">
        <v>46022</v>
      </c>
      <c r="I276" s="376" t="s">
        <v>145</v>
      </c>
      <c r="J276" s="376" t="s">
        <v>142</v>
      </c>
      <c r="K276" s="376" t="s">
        <v>706</v>
      </c>
      <c r="L276" s="376" t="s">
        <v>202</v>
      </c>
      <c r="M276" s="377"/>
      <c r="N276" s="377"/>
      <c r="O276" s="377"/>
      <c r="P276" s="377">
        <v>87100</v>
      </c>
      <c r="Q276" s="377"/>
      <c r="R276" s="377"/>
      <c r="S276" s="406">
        <v>3</v>
      </c>
    </row>
    <row r="277" spans="1:19" s="34" customFormat="1" ht="51" customHeight="1">
      <c r="A277" s="369"/>
      <c r="B277" s="376" t="s">
        <v>707</v>
      </c>
      <c r="C277" s="371"/>
      <c r="D277" s="372"/>
      <c r="E277" s="454"/>
      <c r="F277" s="371"/>
      <c r="G277" s="455"/>
      <c r="H277" s="456"/>
      <c r="I277" s="376" t="s">
        <v>145</v>
      </c>
      <c r="J277" s="376" t="s">
        <v>142</v>
      </c>
      <c r="K277" s="376" t="s">
        <v>706</v>
      </c>
      <c r="L277" s="376" t="s">
        <v>202</v>
      </c>
      <c r="M277" s="377"/>
      <c r="N277" s="377"/>
      <c r="O277" s="377"/>
      <c r="P277" s="377">
        <v>4265400</v>
      </c>
      <c r="Q277" s="377"/>
      <c r="R277" s="377"/>
      <c r="S277" s="408"/>
    </row>
    <row r="278" spans="1:19" s="34" customFormat="1" ht="48" customHeight="1">
      <c r="A278" s="369"/>
      <c r="B278" s="376" t="s">
        <v>708</v>
      </c>
      <c r="C278" s="380"/>
      <c r="D278" s="389"/>
      <c r="E278" s="452"/>
      <c r="F278" s="380"/>
      <c r="G278" s="451"/>
      <c r="H278" s="457"/>
      <c r="I278" s="376" t="s">
        <v>145</v>
      </c>
      <c r="J278" s="376" t="s">
        <v>142</v>
      </c>
      <c r="K278" s="376" t="s">
        <v>706</v>
      </c>
      <c r="L278" s="376" t="s">
        <v>202</v>
      </c>
      <c r="M278" s="377"/>
      <c r="N278" s="377"/>
      <c r="O278" s="377"/>
      <c r="P278" s="377">
        <v>1444500</v>
      </c>
      <c r="Q278" s="377"/>
      <c r="R278" s="377"/>
      <c r="S278" s="409"/>
    </row>
    <row r="279" spans="1:19" s="34" customFormat="1" ht="16.5" customHeight="1">
      <c r="A279" s="369"/>
      <c r="B279" s="375" t="s">
        <v>466</v>
      </c>
      <c r="C279" s="458" t="s">
        <v>709</v>
      </c>
      <c r="D279" s="459" t="s">
        <v>658</v>
      </c>
      <c r="E279" s="460" t="s">
        <v>710</v>
      </c>
      <c r="F279" s="461" t="s">
        <v>711</v>
      </c>
      <c r="G279" s="462" t="s">
        <v>712</v>
      </c>
      <c r="H279" s="463" t="s">
        <v>137</v>
      </c>
      <c r="I279" s="416" t="s">
        <v>145</v>
      </c>
      <c r="J279" s="416" t="s">
        <v>138</v>
      </c>
      <c r="K279" s="416" t="s">
        <v>713</v>
      </c>
      <c r="L279" s="416" t="s">
        <v>146</v>
      </c>
      <c r="M279" s="417">
        <f>M280+M281+M282+M283+M284</f>
        <v>9272500</v>
      </c>
      <c r="N279" s="417">
        <f t="shared" ref="N279:R279" si="23">N280+N281+N282+N283+N284</f>
        <v>9206130.0299999993</v>
      </c>
      <c r="O279" s="417">
        <f t="shared" si="23"/>
        <v>10248900</v>
      </c>
      <c r="P279" s="417">
        <f t="shared" si="23"/>
        <v>10236900</v>
      </c>
      <c r="Q279" s="417">
        <f t="shared" si="23"/>
        <v>10236900</v>
      </c>
      <c r="R279" s="417">
        <f t="shared" si="23"/>
        <v>10236900</v>
      </c>
      <c r="S279" s="378">
        <v>3</v>
      </c>
    </row>
    <row r="280" spans="1:19" s="34" customFormat="1" ht="21" customHeight="1">
      <c r="A280" s="369"/>
      <c r="B280" s="382"/>
      <c r="C280" s="458"/>
      <c r="D280" s="459"/>
      <c r="E280" s="460"/>
      <c r="F280" s="461"/>
      <c r="G280" s="462"/>
      <c r="H280" s="464"/>
      <c r="I280" s="376" t="s">
        <v>145</v>
      </c>
      <c r="J280" s="376" t="s">
        <v>138</v>
      </c>
      <c r="K280" s="376" t="s">
        <v>714</v>
      </c>
      <c r="L280" s="376" t="s">
        <v>147</v>
      </c>
      <c r="M280" s="377">
        <v>6532900</v>
      </c>
      <c r="N280" s="377">
        <v>6531826.79</v>
      </c>
      <c r="O280" s="377">
        <v>7203100</v>
      </c>
      <c r="P280" s="377">
        <v>7203100</v>
      </c>
      <c r="Q280" s="377">
        <v>7203100</v>
      </c>
      <c r="R280" s="377">
        <v>7203100</v>
      </c>
      <c r="S280" s="378">
        <v>3</v>
      </c>
    </row>
    <row r="281" spans="1:19" s="34" customFormat="1" ht="18" customHeight="1">
      <c r="A281" s="369"/>
      <c r="B281" s="382"/>
      <c r="C281" s="458"/>
      <c r="D281" s="459"/>
      <c r="E281" s="460"/>
      <c r="F281" s="461"/>
      <c r="G281" s="462"/>
      <c r="H281" s="464"/>
      <c r="I281" s="376" t="s">
        <v>145</v>
      </c>
      <c r="J281" s="376" t="s">
        <v>138</v>
      </c>
      <c r="K281" s="376" t="s">
        <v>714</v>
      </c>
      <c r="L281" s="376" t="s">
        <v>85</v>
      </c>
      <c r="M281" s="377">
        <v>1957300</v>
      </c>
      <c r="N281" s="377">
        <v>1953053.5</v>
      </c>
      <c r="O281" s="377">
        <v>2175300</v>
      </c>
      <c r="P281" s="377">
        <v>2175300</v>
      </c>
      <c r="Q281" s="377">
        <v>2175300</v>
      </c>
      <c r="R281" s="377">
        <v>2175300</v>
      </c>
      <c r="S281" s="378">
        <v>3</v>
      </c>
    </row>
    <row r="282" spans="1:19" s="34" customFormat="1" ht="15.75" customHeight="1">
      <c r="A282" s="369"/>
      <c r="B282" s="382"/>
      <c r="C282" s="458"/>
      <c r="D282" s="459"/>
      <c r="E282" s="460"/>
      <c r="F282" s="461"/>
      <c r="G282" s="462"/>
      <c r="H282" s="464"/>
      <c r="I282" s="376" t="s">
        <v>145</v>
      </c>
      <c r="J282" s="376" t="s">
        <v>138</v>
      </c>
      <c r="K282" s="376" t="s">
        <v>714</v>
      </c>
      <c r="L282" s="376" t="s">
        <v>144</v>
      </c>
      <c r="M282" s="377">
        <v>752800</v>
      </c>
      <c r="N282" s="377">
        <v>697352.74</v>
      </c>
      <c r="O282" s="377">
        <v>841000</v>
      </c>
      <c r="P282" s="377">
        <v>829000</v>
      </c>
      <c r="Q282" s="377">
        <v>829000</v>
      </c>
      <c r="R282" s="377">
        <v>829000</v>
      </c>
      <c r="S282" s="378">
        <v>3</v>
      </c>
    </row>
    <row r="283" spans="1:19" s="34" customFormat="1" ht="15" customHeight="1">
      <c r="A283" s="369"/>
      <c r="B283" s="391"/>
      <c r="C283" s="458"/>
      <c r="D283" s="459"/>
      <c r="E283" s="460"/>
      <c r="F283" s="461"/>
      <c r="G283" s="462"/>
      <c r="H283" s="464"/>
      <c r="I283" s="376" t="s">
        <v>145</v>
      </c>
      <c r="J283" s="376" t="s">
        <v>138</v>
      </c>
      <c r="K283" s="376" t="s">
        <v>714</v>
      </c>
      <c r="L283" s="376" t="s">
        <v>44</v>
      </c>
      <c r="M283" s="377">
        <v>4500</v>
      </c>
      <c r="N283" s="377">
        <v>0</v>
      </c>
      <c r="O283" s="377">
        <v>4500</v>
      </c>
      <c r="P283" s="377">
        <v>4500</v>
      </c>
      <c r="Q283" s="377">
        <v>4500</v>
      </c>
      <c r="R283" s="377">
        <v>4500</v>
      </c>
      <c r="S283" s="378">
        <v>3</v>
      </c>
    </row>
    <row r="284" spans="1:19" s="34" customFormat="1" ht="65.25" customHeight="1">
      <c r="A284" s="369"/>
      <c r="B284" s="386" t="s">
        <v>467</v>
      </c>
      <c r="C284" s="212" t="s">
        <v>715</v>
      </c>
      <c r="D284" s="60" t="s">
        <v>716</v>
      </c>
      <c r="E284" s="460"/>
      <c r="F284" s="461"/>
      <c r="G284" s="462"/>
      <c r="H284" s="464"/>
      <c r="I284" s="376" t="s">
        <v>145</v>
      </c>
      <c r="J284" s="376" t="s">
        <v>138</v>
      </c>
      <c r="K284" s="376" t="s">
        <v>717</v>
      </c>
      <c r="L284" s="376" t="s">
        <v>148</v>
      </c>
      <c r="M284" s="377">
        <v>25000</v>
      </c>
      <c r="N284" s="377">
        <v>23897</v>
      </c>
      <c r="O284" s="377">
        <v>25000</v>
      </c>
      <c r="P284" s="377">
        <v>25000</v>
      </c>
      <c r="Q284" s="377">
        <v>25000</v>
      </c>
      <c r="R284" s="377">
        <v>25000</v>
      </c>
      <c r="S284" s="378">
        <v>3</v>
      </c>
    </row>
    <row r="285" spans="1:19" s="23" customFormat="1" ht="24" customHeight="1">
      <c r="A285" s="369"/>
      <c r="B285" s="370" t="s">
        <v>718</v>
      </c>
      <c r="C285" s="383" t="s">
        <v>719</v>
      </c>
      <c r="D285" s="373" t="s">
        <v>720</v>
      </c>
      <c r="E285" s="383" t="s">
        <v>721</v>
      </c>
      <c r="F285" s="375" t="s">
        <v>722</v>
      </c>
      <c r="G285" s="443" t="s">
        <v>723</v>
      </c>
      <c r="H285" s="443" t="s">
        <v>572</v>
      </c>
      <c r="I285" s="376" t="s">
        <v>14</v>
      </c>
      <c r="J285" s="376" t="s">
        <v>4</v>
      </c>
      <c r="K285" s="376" t="s">
        <v>724</v>
      </c>
      <c r="L285" s="376" t="s">
        <v>202</v>
      </c>
      <c r="M285" s="377">
        <v>674600</v>
      </c>
      <c r="N285" s="377">
        <v>670544.82999999996</v>
      </c>
      <c r="O285" s="377">
        <v>2055300</v>
      </c>
      <c r="P285" s="377">
        <v>2055300</v>
      </c>
      <c r="Q285" s="377">
        <v>2055300</v>
      </c>
      <c r="R285" s="377">
        <v>2055300</v>
      </c>
      <c r="S285" s="387">
        <v>3</v>
      </c>
    </row>
    <row r="286" spans="1:19" s="23" customFormat="1" ht="23.25" customHeight="1">
      <c r="A286" s="369"/>
      <c r="B286" s="407"/>
      <c r="C286" s="371"/>
      <c r="D286" s="372"/>
      <c r="E286" s="371"/>
      <c r="F286" s="382"/>
      <c r="G286" s="445"/>
      <c r="H286" s="445"/>
      <c r="I286" s="421" t="s">
        <v>145</v>
      </c>
      <c r="J286" s="421" t="s">
        <v>142</v>
      </c>
      <c r="K286" s="376" t="s">
        <v>725</v>
      </c>
      <c r="L286" s="422" t="s">
        <v>202</v>
      </c>
      <c r="M286" s="377">
        <v>3505900</v>
      </c>
      <c r="N286" s="423">
        <v>3496251.98</v>
      </c>
      <c r="O286" s="377">
        <v>5525400</v>
      </c>
      <c r="P286" s="377">
        <v>5525400</v>
      </c>
      <c r="Q286" s="377">
        <v>5525400</v>
      </c>
      <c r="R286" s="377">
        <v>5525400</v>
      </c>
      <c r="S286" s="378">
        <v>3</v>
      </c>
    </row>
    <row r="287" spans="1:19" s="23" customFormat="1" ht="21.75" customHeight="1">
      <c r="A287" s="369"/>
      <c r="B287" s="407"/>
      <c r="C287" s="371"/>
      <c r="D287" s="372"/>
      <c r="E287" s="371"/>
      <c r="F287" s="382"/>
      <c r="G287" s="445"/>
      <c r="H287" s="445"/>
      <c r="I287" s="422" t="s">
        <v>145</v>
      </c>
      <c r="J287" s="421" t="s">
        <v>142</v>
      </c>
      <c r="K287" s="376" t="s">
        <v>726</v>
      </c>
      <c r="L287" s="421" t="s">
        <v>202</v>
      </c>
      <c r="M287" s="377">
        <v>935300</v>
      </c>
      <c r="N287" s="377">
        <v>929221.76</v>
      </c>
      <c r="O287" s="377">
        <v>1598900</v>
      </c>
      <c r="P287" s="377">
        <v>1598900</v>
      </c>
      <c r="Q287" s="377">
        <v>1598900</v>
      </c>
      <c r="R287" s="377">
        <v>1598900</v>
      </c>
      <c r="S287" s="378">
        <v>3</v>
      </c>
    </row>
    <row r="288" spans="1:19" s="23" customFormat="1" ht="79.5" customHeight="1">
      <c r="A288" s="369"/>
      <c r="B288" s="384"/>
      <c r="C288" s="380"/>
      <c r="D288" s="372"/>
      <c r="E288" s="371"/>
      <c r="F288" s="382"/>
      <c r="G288" s="445"/>
      <c r="H288" s="445"/>
      <c r="I288" s="440" t="s">
        <v>145</v>
      </c>
      <c r="J288" s="421" t="s">
        <v>142</v>
      </c>
      <c r="K288" s="376" t="s">
        <v>727</v>
      </c>
      <c r="L288" s="421" t="s">
        <v>202</v>
      </c>
      <c r="M288" s="377">
        <v>2433300</v>
      </c>
      <c r="N288" s="377">
        <v>2429428.77</v>
      </c>
      <c r="O288" s="377">
        <v>4797300</v>
      </c>
      <c r="P288" s="377">
        <v>4797300</v>
      </c>
      <c r="Q288" s="377">
        <v>4797300</v>
      </c>
      <c r="R288" s="377">
        <v>4797300</v>
      </c>
      <c r="S288" s="378">
        <v>3</v>
      </c>
    </row>
    <row r="289" spans="1:19" s="23" customFormat="1" ht="17.25" customHeight="1">
      <c r="A289" s="369"/>
      <c r="B289" s="370" t="s">
        <v>728</v>
      </c>
      <c r="C289" s="383" t="s">
        <v>729</v>
      </c>
      <c r="D289" s="372"/>
      <c r="E289" s="371"/>
      <c r="F289" s="382"/>
      <c r="G289" s="445"/>
      <c r="H289" s="445"/>
      <c r="I289" s="376" t="s">
        <v>14</v>
      </c>
      <c r="J289" s="376" t="s">
        <v>4</v>
      </c>
      <c r="K289" s="376" t="s">
        <v>730</v>
      </c>
      <c r="L289" s="386" t="s">
        <v>202</v>
      </c>
      <c r="M289" s="377">
        <v>519800</v>
      </c>
      <c r="N289" s="377">
        <v>178248.53</v>
      </c>
      <c r="O289" s="377">
        <v>613900</v>
      </c>
      <c r="P289" s="377">
        <v>613900</v>
      </c>
      <c r="Q289" s="377">
        <v>613900</v>
      </c>
      <c r="R289" s="377">
        <v>613900</v>
      </c>
      <c r="S289" s="387">
        <v>3</v>
      </c>
    </row>
    <row r="290" spans="1:19" s="23" customFormat="1" ht="24" customHeight="1">
      <c r="A290" s="369"/>
      <c r="B290" s="407"/>
      <c r="C290" s="371"/>
      <c r="D290" s="372"/>
      <c r="E290" s="371"/>
      <c r="F290" s="382"/>
      <c r="G290" s="445"/>
      <c r="H290" s="445"/>
      <c r="I290" s="465" t="s">
        <v>145</v>
      </c>
      <c r="J290" s="436" t="s">
        <v>142</v>
      </c>
      <c r="K290" s="386" t="s">
        <v>731</v>
      </c>
      <c r="L290" s="436" t="s">
        <v>202</v>
      </c>
      <c r="M290" s="466">
        <v>1195500</v>
      </c>
      <c r="N290" s="466">
        <v>645796.62</v>
      </c>
      <c r="O290" s="466">
        <v>1433000</v>
      </c>
      <c r="P290" s="466">
        <v>1433000</v>
      </c>
      <c r="Q290" s="466">
        <v>1433000</v>
      </c>
      <c r="R290" s="466">
        <v>1433000</v>
      </c>
      <c r="S290" s="387">
        <v>3</v>
      </c>
    </row>
    <row r="291" spans="1:19" s="23" customFormat="1" ht="19.5" customHeight="1">
      <c r="A291" s="369"/>
      <c r="B291" s="407"/>
      <c r="C291" s="371"/>
      <c r="D291" s="372"/>
      <c r="E291" s="371"/>
      <c r="F291" s="382"/>
      <c r="G291" s="445"/>
      <c r="H291" s="445"/>
      <c r="I291" s="422" t="s">
        <v>145</v>
      </c>
      <c r="J291" s="421" t="s">
        <v>142</v>
      </c>
      <c r="K291" s="376" t="s">
        <v>732</v>
      </c>
      <c r="L291" s="421" t="s">
        <v>202</v>
      </c>
      <c r="M291" s="377">
        <v>398400</v>
      </c>
      <c r="N291" s="377">
        <v>247006.27</v>
      </c>
      <c r="O291" s="377">
        <v>477600</v>
      </c>
      <c r="P291" s="377">
        <v>477600</v>
      </c>
      <c r="Q291" s="377">
        <v>477600</v>
      </c>
      <c r="R291" s="377">
        <v>477600</v>
      </c>
      <c r="S291" s="378">
        <v>3</v>
      </c>
    </row>
    <row r="292" spans="1:19" s="23" customFormat="1" ht="78" customHeight="1">
      <c r="A292" s="369"/>
      <c r="B292" s="384"/>
      <c r="C292" s="380"/>
      <c r="D292" s="389"/>
      <c r="E292" s="380"/>
      <c r="F292" s="391"/>
      <c r="G292" s="447"/>
      <c r="H292" s="447"/>
      <c r="I292" s="421" t="s">
        <v>145</v>
      </c>
      <c r="J292" s="421" t="s">
        <v>142</v>
      </c>
      <c r="K292" s="376" t="s">
        <v>733</v>
      </c>
      <c r="L292" s="422" t="s">
        <v>202</v>
      </c>
      <c r="M292" s="377">
        <v>1375500</v>
      </c>
      <c r="N292" s="423">
        <v>929383.99</v>
      </c>
      <c r="O292" s="377">
        <v>1650500</v>
      </c>
      <c r="P292" s="377">
        <v>1650500</v>
      </c>
      <c r="Q292" s="377">
        <v>1650500</v>
      </c>
      <c r="R292" s="377">
        <v>1650500</v>
      </c>
      <c r="S292" s="378">
        <v>3</v>
      </c>
    </row>
    <row r="293" spans="1:19" s="23" customFormat="1" ht="61.5" customHeight="1">
      <c r="A293" s="369"/>
      <c r="B293" s="370" t="s">
        <v>734</v>
      </c>
      <c r="C293" s="383" t="s">
        <v>735</v>
      </c>
      <c r="D293" s="68" t="s">
        <v>736</v>
      </c>
      <c r="E293" s="316" t="s">
        <v>737</v>
      </c>
      <c r="F293" s="467" t="s">
        <v>722</v>
      </c>
      <c r="G293" s="198">
        <v>44589</v>
      </c>
      <c r="H293" s="468" t="s">
        <v>137</v>
      </c>
      <c r="I293" s="376" t="s">
        <v>14</v>
      </c>
      <c r="J293" s="376" t="s">
        <v>4</v>
      </c>
      <c r="K293" s="376" t="s">
        <v>738</v>
      </c>
      <c r="L293" s="376" t="s">
        <v>15</v>
      </c>
      <c r="M293" s="377">
        <v>131100</v>
      </c>
      <c r="N293" s="466">
        <v>131100</v>
      </c>
      <c r="O293" s="377">
        <v>164200</v>
      </c>
      <c r="P293" s="377">
        <v>164200</v>
      </c>
      <c r="Q293" s="377">
        <v>164200</v>
      </c>
      <c r="R293" s="377">
        <v>164200</v>
      </c>
      <c r="S293" s="387">
        <v>3</v>
      </c>
    </row>
    <row r="294" spans="1:19" s="34" customFormat="1" ht="30" customHeight="1">
      <c r="A294" s="369"/>
      <c r="B294" s="407"/>
      <c r="C294" s="371"/>
      <c r="D294" s="72"/>
      <c r="E294" s="469"/>
      <c r="F294" s="470"/>
      <c r="G294" s="72"/>
      <c r="H294" s="469"/>
      <c r="I294" s="386" t="s">
        <v>145</v>
      </c>
      <c r="J294" s="386" t="s">
        <v>142</v>
      </c>
      <c r="K294" s="386" t="s">
        <v>738</v>
      </c>
      <c r="L294" s="386" t="s">
        <v>15</v>
      </c>
      <c r="M294" s="466">
        <v>17500</v>
      </c>
      <c r="N294" s="377">
        <v>17500</v>
      </c>
      <c r="O294" s="466">
        <v>50000</v>
      </c>
      <c r="P294" s="466">
        <v>50000</v>
      </c>
      <c r="Q294" s="466">
        <v>50000</v>
      </c>
      <c r="R294" s="466">
        <v>50000</v>
      </c>
      <c r="S294" s="378">
        <v>3</v>
      </c>
    </row>
    <row r="295" spans="1:19" s="34" customFormat="1" ht="180.75" customHeight="1">
      <c r="A295" s="369"/>
      <c r="B295" s="384"/>
      <c r="C295" s="380"/>
      <c r="D295" s="72"/>
      <c r="E295" s="317"/>
      <c r="F295" s="471"/>
      <c r="G295" s="76"/>
      <c r="H295" s="317"/>
      <c r="I295" s="376" t="s">
        <v>3</v>
      </c>
      <c r="J295" s="376" t="s">
        <v>4</v>
      </c>
      <c r="K295" s="376" t="s">
        <v>738</v>
      </c>
      <c r="L295" s="376" t="s">
        <v>739</v>
      </c>
      <c r="M295" s="377">
        <v>26400</v>
      </c>
      <c r="N295" s="377">
        <v>26400</v>
      </c>
      <c r="O295" s="377">
        <v>31900</v>
      </c>
      <c r="P295" s="377">
        <v>31900</v>
      </c>
      <c r="Q295" s="377">
        <v>31900</v>
      </c>
      <c r="R295" s="377">
        <v>31900</v>
      </c>
      <c r="S295" s="378">
        <v>3</v>
      </c>
    </row>
    <row r="296" spans="1:19" s="34" customFormat="1" ht="25.5" customHeight="1">
      <c r="A296" s="472"/>
      <c r="B296" s="473"/>
      <c r="C296" s="474" t="s">
        <v>740</v>
      </c>
      <c r="D296" s="474"/>
      <c r="E296" s="475"/>
      <c r="F296" s="476"/>
      <c r="G296" s="476"/>
      <c r="H296" s="476"/>
      <c r="I296" s="477"/>
      <c r="J296" s="478"/>
      <c r="K296" s="478"/>
      <c r="L296" s="478"/>
      <c r="M296" s="479">
        <f>M229+M235+M236+M233+M285+M289+M240+M241+M293+M245+M261+M262+M286+M263+M264+M291+M265+M267+M268+M270+M290+M294+M274+M279+M295+M288+M287+M292+M237+M269+M278+M276+M266+M232+M231+M271+M272+M273+M239+M230+M228+M227+M275</f>
        <v>88056237</v>
      </c>
      <c r="N296" s="479">
        <f>N229+N235+N236+N233+N285+N289+N240+N241+N293+N245+N261+N262+N286+N263+N264+N291+N265+N267+N268+N290+N294+N274+N279+N295+N288+N287+N292+N237+N269+N278+N276+N266+N232+N231+N270+N271+N272+N273+N239+N230+N228+N227+N275</f>
        <v>86477113.670000002</v>
      </c>
      <c r="O296" s="479">
        <f>O228+O230+O234+O235+O236+O238+O239+O240+O241+O245+O261+O263+O264+O266+O267+O269+O270+O271+O274+O275+O279+O285+O286+O287+O288+O289+O290+O291+O292+O293+O294+O295</f>
        <v>99919100</v>
      </c>
      <c r="P296" s="479">
        <f>P228+P230+P234+P235+P236+P238+P239+P240+P241+P243+P244+P245+P261+P263+P265+P267+P269+P270+P271+P274+P275+P276+P277+P278+P279+P285+P286+P287+P288+P289+P290+P291+P292+P293+P294+P295+P242</f>
        <v>118281100</v>
      </c>
      <c r="Q296" s="479">
        <f>Q228+Q230+Q234+Q235+Q236+Q238+Q239+Q240+Q241+Q245+Q261+Q263+Q267+Q269+Q270+Q271+Q274+Q275+Q279+Q285+Q286+Q287+Q288+Q289+Q290+Q291+Q292+Q293+Q294+Q295</f>
        <v>98844500</v>
      </c>
      <c r="R296" s="479">
        <f>R228+R230+R234+R235+R236+R238+R239+R240+R241+R245+R261+R263+R267+R269+R270+R271+R274+R275+R279+R285+R286+R287+R288+R289+R290+R291+R292+R293+R294+R295</f>
        <v>98844500</v>
      </c>
      <c r="S296" s="480"/>
    </row>
    <row r="297" spans="1:19" s="3" customFormat="1" ht="24" customHeight="1">
      <c r="A297" s="121" t="s">
        <v>742</v>
      </c>
      <c r="B297" s="122"/>
      <c r="C297" s="122"/>
      <c r="D297" s="122"/>
      <c r="E297" s="122"/>
      <c r="F297" s="122"/>
      <c r="G297" s="122"/>
      <c r="H297" s="122"/>
      <c r="I297" s="122"/>
      <c r="J297" s="122"/>
      <c r="K297" s="122"/>
      <c r="L297" s="122"/>
      <c r="M297" s="122"/>
      <c r="N297" s="122"/>
      <c r="O297" s="122"/>
      <c r="P297" s="122"/>
      <c r="Q297" s="122"/>
      <c r="R297" s="122"/>
      <c r="S297" s="123"/>
    </row>
    <row r="298" spans="1:19" s="134" customFormat="1" ht="24" customHeight="1">
      <c r="A298" s="334">
        <v>766</v>
      </c>
      <c r="B298" s="221" t="s">
        <v>263</v>
      </c>
      <c r="C298" s="146" t="s">
        <v>743</v>
      </c>
      <c r="D298" s="204" t="s">
        <v>744</v>
      </c>
      <c r="E298" s="197" t="s">
        <v>745</v>
      </c>
      <c r="F298" s="269" t="s">
        <v>746</v>
      </c>
      <c r="G298" s="269" t="s">
        <v>747</v>
      </c>
      <c r="H298" s="205" t="s">
        <v>394</v>
      </c>
      <c r="I298" s="159" t="s">
        <v>142</v>
      </c>
      <c r="J298" s="159" t="s">
        <v>143</v>
      </c>
      <c r="K298" s="159" t="s">
        <v>713</v>
      </c>
      <c r="L298" s="159" t="s">
        <v>146</v>
      </c>
      <c r="M298" s="48">
        <f t="shared" ref="M298:R298" si="24">SUM(M299:M300)</f>
        <v>7761500</v>
      </c>
      <c r="N298" s="48">
        <f t="shared" si="24"/>
        <v>7758575.3399999999</v>
      </c>
      <c r="O298" s="48">
        <f t="shared" si="24"/>
        <v>9257500</v>
      </c>
      <c r="P298" s="48">
        <f t="shared" si="24"/>
        <v>9257500</v>
      </c>
      <c r="Q298" s="48">
        <f t="shared" si="24"/>
        <v>9257500</v>
      </c>
      <c r="R298" s="48">
        <f t="shared" si="24"/>
        <v>9257500</v>
      </c>
      <c r="S298" s="481">
        <v>3</v>
      </c>
    </row>
    <row r="299" spans="1:19" s="134" customFormat="1" ht="24" customHeight="1">
      <c r="A299" s="336"/>
      <c r="B299" s="223"/>
      <c r="C299" s="152"/>
      <c r="D299" s="172"/>
      <c r="E299" s="200"/>
      <c r="F299" s="270"/>
      <c r="G299" s="270"/>
      <c r="H299" s="243"/>
      <c r="I299" s="159" t="s">
        <v>142</v>
      </c>
      <c r="J299" s="159" t="s">
        <v>143</v>
      </c>
      <c r="K299" s="159" t="s">
        <v>47</v>
      </c>
      <c r="L299" s="159" t="s">
        <v>150</v>
      </c>
      <c r="M299" s="254">
        <v>5976700</v>
      </c>
      <c r="N299" s="254">
        <v>5973987.8099999996</v>
      </c>
      <c r="O299" s="254">
        <v>7110200</v>
      </c>
      <c r="P299" s="254">
        <v>7110200</v>
      </c>
      <c r="Q299" s="254">
        <v>7110200</v>
      </c>
      <c r="R299" s="254">
        <v>7110200</v>
      </c>
      <c r="S299" s="339">
        <v>3</v>
      </c>
    </row>
    <row r="300" spans="1:19" s="134" customFormat="1" ht="24" customHeight="1">
      <c r="A300" s="340"/>
      <c r="B300" s="225"/>
      <c r="C300" s="164"/>
      <c r="D300" s="163"/>
      <c r="E300" s="201"/>
      <c r="F300" s="271"/>
      <c r="G300" s="271"/>
      <c r="H300" s="244"/>
      <c r="I300" s="159" t="s">
        <v>142</v>
      </c>
      <c r="J300" s="159" t="s">
        <v>143</v>
      </c>
      <c r="K300" s="159" t="s">
        <v>47</v>
      </c>
      <c r="L300" s="159" t="s">
        <v>75</v>
      </c>
      <c r="M300" s="254">
        <v>1784800</v>
      </c>
      <c r="N300" s="254">
        <v>1784587.53</v>
      </c>
      <c r="O300" s="254">
        <v>2147300</v>
      </c>
      <c r="P300" s="254">
        <v>2147300</v>
      </c>
      <c r="Q300" s="254">
        <v>2147300</v>
      </c>
      <c r="R300" s="254">
        <v>2147300</v>
      </c>
      <c r="S300" s="339">
        <v>3</v>
      </c>
    </row>
    <row r="301" spans="1:19" s="135" customFormat="1" ht="24" customHeight="1">
      <c r="A301" s="334">
        <v>766</v>
      </c>
      <c r="B301" s="221" t="s">
        <v>291</v>
      </c>
      <c r="C301" s="68" t="s">
        <v>346</v>
      </c>
      <c r="D301" s="204" t="s">
        <v>744</v>
      </c>
      <c r="E301" s="482" t="s">
        <v>748</v>
      </c>
      <c r="F301" s="483" t="s">
        <v>136</v>
      </c>
      <c r="G301" s="228" t="s">
        <v>749</v>
      </c>
      <c r="H301" s="205" t="s">
        <v>137</v>
      </c>
      <c r="I301" s="166" t="s">
        <v>142</v>
      </c>
      <c r="J301" s="166" t="s">
        <v>143</v>
      </c>
      <c r="K301" s="166" t="s">
        <v>48</v>
      </c>
      <c r="L301" s="166" t="s">
        <v>146</v>
      </c>
      <c r="M301" s="46">
        <f t="shared" ref="M301:R301" si="25">SUM(M302:M303)</f>
        <v>146400</v>
      </c>
      <c r="N301" s="46">
        <f t="shared" si="25"/>
        <v>89550</v>
      </c>
      <c r="O301" s="46">
        <f t="shared" si="25"/>
        <v>146400</v>
      </c>
      <c r="P301" s="46">
        <f t="shared" si="25"/>
        <v>146400</v>
      </c>
      <c r="Q301" s="46">
        <f t="shared" si="25"/>
        <v>146400</v>
      </c>
      <c r="R301" s="46">
        <f t="shared" si="25"/>
        <v>146400</v>
      </c>
      <c r="S301" s="484">
        <v>3</v>
      </c>
    </row>
    <row r="302" spans="1:19" s="135" customFormat="1" ht="24" customHeight="1">
      <c r="A302" s="336"/>
      <c r="B302" s="223"/>
      <c r="C302" s="72"/>
      <c r="D302" s="182"/>
      <c r="E302" s="200" t="s">
        <v>750</v>
      </c>
      <c r="F302" s="270" t="s">
        <v>136</v>
      </c>
      <c r="G302" s="270" t="s">
        <v>751</v>
      </c>
      <c r="H302" s="243" t="s">
        <v>137</v>
      </c>
      <c r="I302" s="237" t="s">
        <v>142</v>
      </c>
      <c r="J302" s="218" t="s">
        <v>143</v>
      </c>
      <c r="K302" s="218" t="s">
        <v>48</v>
      </c>
      <c r="L302" s="218" t="s">
        <v>144</v>
      </c>
      <c r="M302" s="485">
        <v>145900</v>
      </c>
      <c r="N302" s="485">
        <v>89050</v>
      </c>
      <c r="O302" s="485">
        <v>145400</v>
      </c>
      <c r="P302" s="485">
        <v>145900</v>
      </c>
      <c r="Q302" s="485">
        <v>145900</v>
      </c>
      <c r="R302" s="485">
        <v>145900</v>
      </c>
      <c r="S302" s="347">
        <v>3</v>
      </c>
    </row>
    <row r="303" spans="1:19" s="135" customFormat="1" ht="24" customHeight="1">
      <c r="A303" s="340"/>
      <c r="B303" s="225"/>
      <c r="C303" s="76"/>
      <c r="D303" s="216"/>
      <c r="E303" s="201"/>
      <c r="F303" s="271"/>
      <c r="G303" s="271"/>
      <c r="H303" s="244"/>
      <c r="I303" s="166" t="s">
        <v>142</v>
      </c>
      <c r="J303" s="159" t="s">
        <v>143</v>
      </c>
      <c r="K303" s="159" t="s">
        <v>48</v>
      </c>
      <c r="L303" s="159" t="s">
        <v>44</v>
      </c>
      <c r="M303" s="254">
        <v>500</v>
      </c>
      <c r="N303" s="254">
        <v>500</v>
      </c>
      <c r="O303" s="254">
        <v>1000</v>
      </c>
      <c r="P303" s="254">
        <v>500</v>
      </c>
      <c r="Q303" s="254">
        <v>500</v>
      </c>
      <c r="R303" s="254">
        <v>500</v>
      </c>
      <c r="S303" s="339">
        <v>3</v>
      </c>
    </row>
    <row r="304" spans="1:19" s="134" customFormat="1" ht="24" customHeight="1">
      <c r="A304" s="341">
        <v>766</v>
      </c>
      <c r="B304" s="166" t="s">
        <v>752</v>
      </c>
      <c r="C304" s="167" t="s">
        <v>753</v>
      </c>
      <c r="D304" s="204" t="s">
        <v>754</v>
      </c>
      <c r="E304" s="181" t="s">
        <v>755</v>
      </c>
      <c r="F304" s="169" t="s">
        <v>136</v>
      </c>
      <c r="G304" s="170">
        <v>39773</v>
      </c>
      <c r="H304" s="181" t="s">
        <v>394</v>
      </c>
      <c r="I304" s="159" t="s">
        <v>142</v>
      </c>
      <c r="J304" s="159" t="s">
        <v>143</v>
      </c>
      <c r="K304" s="159" t="s">
        <v>756</v>
      </c>
      <c r="L304" s="159" t="s">
        <v>144</v>
      </c>
      <c r="M304" s="48">
        <v>1120000</v>
      </c>
      <c r="N304" s="48">
        <v>1097200</v>
      </c>
      <c r="O304" s="48">
        <v>750000</v>
      </c>
      <c r="P304" s="46">
        <v>750000</v>
      </c>
      <c r="Q304" s="46">
        <v>750000</v>
      </c>
      <c r="R304" s="46">
        <v>750000</v>
      </c>
      <c r="S304" s="481">
        <v>3</v>
      </c>
    </row>
    <row r="305" spans="1:602" s="134" customFormat="1" ht="24" customHeight="1">
      <c r="A305" s="334">
        <v>766</v>
      </c>
      <c r="B305" s="223" t="s">
        <v>757</v>
      </c>
      <c r="C305" s="146" t="s">
        <v>758</v>
      </c>
      <c r="D305" s="204" t="s">
        <v>754</v>
      </c>
      <c r="E305" s="482" t="s">
        <v>759</v>
      </c>
      <c r="F305" s="144" t="s">
        <v>136</v>
      </c>
      <c r="G305" s="68" t="s">
        <v>760</v>
      </c>
      <c r="H305" s="68" t="s">
        <v>137</v>
      </c>
      <c r="I305" s="159" t="s">
        <v>142</v>
      </c>
      <c r="J305" s="159" t="s">
        <v>143</v>
      </c>
      <c r="K305" s="159" t="s">
        <v>761</v>
      </c>
      <c r="L305" s="159" t="s">
        <v>146</v>
      </c>
      <c r="M305" s="48">
        <f>M306</f>
        <v>311682</v>
      </c>
      <c r="N305" s="48">
        <f>N306</f>
        <v>311682</v>
      </c>
      <c r="O305" s="48">
        <f>O306</f>
        <v>427600</v>
      </c>
      <c r="P305" s="48">
        <f>SUM(P306:P306)</f>
        <v>427600</v>
      </c>
      <c r="Q305" s="48">
        <f>SUM(Q306:Q306)</f>
        <v>427600</v>
      </c>
      <c r="R305" s="48">
        <f>SUM(R306:R306)</f>
        <v>427600</v>
      </c>
      <c r="S305" s="486">
        <v>3</v>
      </c>
    </row>
    <row r="306" spans="1:602" s="134" customFormat="1" ht="24" customHeight="1">
      <c r="A306" s="336"/>
      <c r="B306" s="223"/>
      <c r="C306" s="152"/>
      <c r="D306" s="172"/>
      <c r="E306" s="259"/>
      <c r="F306" s="158"/>
      <c r="G306" s="76"/>
      <c r="H306" s="76"/>
      <c r="I306" s="166" t="s">
        <v>142</v>
      </c>
      <c r="J306" s="159" t="s">
        <v>143</v>
      </c>
      <c r="K306" s="159" t="s">
        <v>761</v>
      </c>
      <c r="L306" s="159" t="s">
        <v>148</v>
      </c>
      <c r="M306" s="254">
        <v>311682</v>
      </c>
      <c r="N306" s="254">
        <v>311682</v>
      </c>
      <c r="O306" s="160">
        <v>427600</v>
      </c>
      <c r="P306" s="160">
        <v>427600</v>
      </c>
      <c r="Q306" s="160">
        <v>427600</v>
      </c>
      <c r="R306" s="160">
        <v>427600</v>
      </c>
      <c r="S306" s="487">
        <v>3</v>
      </c>
    </row>
    <row r="307" spans="1:602" s="134" customFormat="1" ht="24" customHeight="1">
      <c r="A307" s="334">
        <v>766</v>
      </c>
      <c r="B307" s="221" t="s">
        <v>491</v>
      </c>
      <c r="C307" s="146" t="s">
        <v>762</v>
      </c>
      <c r="D307" s="488" t="s">
        <v>754</v>
      </c>
      <c r="E307" s="181" t="s">
        <v>763</v>
      </c>
      <c r="F307" s="169" t="s">
        <v>136</v>
      </c>
      <c r="G307" s="170">
        <v>44927</v>
      </c>
      <c r="H307" s="182" t="s">
        <v>19</v>
      </c>
      <c r="I307" s="218" t="s">
        <v>142</v>
      </c>
      <c r="J307" s="159" t="s">
        <v>143</v>
      </c>
      <c r="K307" s="159" t="s">
        <v>764</v>
      </c>
      <c r="L307" s="159" t="s">
        <v>215</v>
      </c>
      <c r="M307" s="48">
        <v>407200</v>
      </c>
      <c r="N307" s="48">
        <v>364230.15</v>
      </c>
      <c r="O307" s="48">
        <v>458800</v>
      </c>
      <c r="P307" s="48">
        <v>458800</v>
      </c>
      <c r="Q307" s="48">
        <v>458800</v>
      </c>
      <c r="R307" s="48">
        <v>458800</v>
      </c>
      <c r="S307" s="486">
        <v>3</v>
      </c>
    </row>
    <row r="308" spans="1:602" s="134" customFormat="1" ht="24" customHeight="1">
      <c r="A308" s="340"/>
      <c r="B308" s="225"/>
      <c r="C308" s="164"/>
      <c r="D308" s="489"/>
      <c r="E308" s="490" t="s">
        <v>270</v>
      </c>
      <c r="F308" s="169" t="s">
        <v>136</v>
      </c>
      <c r="G308" s="170">
        <v>44562</v>
      </c>
      <c r="H308" s="182" t="s">
        <v>19</v>
      </c>
      <c r="I308" s="237"/>
      <c r="J308" s="237"/>
      <c r="K308" s="237"/>
      <c r="L308" s="237"/>
      <c r="M308" s="47"/>
      <c r="N308" s="47"/>
      <c r="O308" s="47"/>
      <c r="P308" s="47"/>
      <c r="Q308" s="47"/>
      <c r="R308" s="47"/>
      <c r="S308" s="491"/>
    </row>
    <row r="309" spans="1:602" s="134" customFormat="1" ht="24" customHeight="1">
      <c r="A309" s="341">
        <v>766</v>
      </c>
      <c r="B309" s="159" t="s">
        <v>266</v>
      </c>
      <c r="C309" s="167" t="s">
        <v>765</v>
      </c>
      <c r="D309" s="204" t="s">
        <v>754</v>
      </c>
      <c r="E309" s="177" t="s">
        <v>368</v>
      </c>
      <c r="F309" s="161" t="s">
        <v>136</v>
      </c>
      <c r="G309" s="61" t="s">
        <v>760</v>
      </c>
      <c r="H309" s="61" t="s">
        <v>137</v>
      </c>
      <c r="I309" s="218" t="s">
        <v>142</v>
      </c>
      <c r="J309" s="159" t="s">
        <v>143</v>
      </c>
      <c r="K309" s="159" t="s">
        <v>766</v>
      </c>
      <c r="L309" s="159" t="s">
        <v>144</v>
      </c>
      <c r="M309" s="48">
        <v>655664</v>
      </c>
      <c r="N309" s="48">
        <v>555255.05000000005</v>
      </c>
      <c r="O309" s="48">
        <v>0</v>
      </c>
      <c r="P309" s="48">
        <v>0</v>
      </c>
      <c r="Q309" s="48">
        <v>0</v>
      </c>
      <c r="R309" s="48">
        <v>0</v>
      </c>
      <c r="S309" s="486">
        <v>3</v>
      </c>
    </row>
    <row r="310" spans="1:602" s="134" customFormat="1" ht="24" customHeight="1">
      <c r="A310" s="341">
        <v>766</v>
      </c>
      <c r="B310" s="159" t="s">
        <v>267</v>
      </c>
      <c r="C310" s="167" t="s">
        <v>767</v>
      </c>
      <c r="D310" s="204" t="s">
        <v>754</v>
      </c>
      <c r="E310" s="304" t="s">
        <v>759</v>
      </c>
      <c r="F310" s="191" t="s">
        <v>136</v>
      </c>
      <c r="G310" s="60" t="s">
        <v>760</v>
      </c>
      <c r="H310" s="60" t="s">
        <v>137</v>
      </c>
      <c r="I310" s="159" t="s">
        <v>142</v>
      </c>
      <c r="J310" s="159" t="s">
        <v>143</v>
      </c>
      <c r="K310" s="159" t="s">
        <v>318</v>
      </c>
      <c r="L310" s="159" t="s">
        <v>144</v>
      </c>
      <c r="M310" s="48">
        <v>45700</v>
      </c>
      <c r="N310" s="48">
        <v>44947.9</v>
      </c>
      <c r="O310" s="48">
        <v>0</v>
      </c>
      <c r="P310" s="46">
        <v>0</v>
      </c>
      <c r="Q310" s="46">
        <v>0</v>
      </c>
      <c r="R310" s="46">
        <v>0</v>
      </c>
      <c r="S310" s="486">
        <v>3</v>
      </c>
    </row>
    <row r="311" spans="1:602" s="134" customFormat="1" ht="24" customHeight="1">
      <c r="A311" s="334">
        <v>766</v>
      </c>
      <c r="B311" s="221" t="s">
        <v>768</v>
      </c>
      <c r="C311" s="146" t="s">
        <v>769</v>
      </c>
      <c r="D311" s="492" t="s">
        <v>744</v>
      </c>
      <c r="E311" s="197" t="s">
        <v>367</v>
      </c>
      <c r="F311" s="144" t="s">
        <v>136</v>
      </c>
      <c r="G311" s="198">
        <v>44803</v>
      </c>
      <c r="H311" s="182" t="s">
        <v>19</v>
      </c>
      <c r="I311" s="159" t="s">
        <v>142</v>
      </c>
      <c r="J311" s="159" t="s">
        <v>143</v>
      </c>
      <c r="K311" s="159" t="s">
        <v>338</v>
      </c>
      <c r="L311" s="159" t="s">
        <v>146</v>
      </c>
      <c r="M311" s="48">
        <f t="shared" ref="M311:R311" si="26">M312+M313</f>
        <v>168000</v>
      </c>
      <c r="N311" s="48">
        <f t="shared" si="26"/>
        <v>168000</v>
      </c>
      <c r="O311" s="48">
        <f t="shared" si="26"/>
        <v>0</v>
      </c>
      <c r="P311" s="48">
        <f t="shared" si="26"/>
        <v>0</v>
      </c>
      <c r="Q311" s="48">
        <f t="shared" si="26"/>
        <v>0</v>
      </c>
      <c r="R311" s="48">
        <f t="shared" si="26"/>
        <v>0</v>
      </c>
      <c r="S311" s="486">
        <v>3</v>
      </c>
    </row>
    <row r="312" spans="1:602" s="134" customFormat="1" ht="24" customHeight="1">
      <c r="A312" s="336"/>
      <c r="B312" s="223"/>
      <c r="C312" s="152"/>
      <c r="D312" s="493"/>
      <c r="E312" s="200"/>
      <c r="F312" s="150"/>
      <c r="G312" s="72"/>
      <c r="H312" s="182"/>
      <c r="I312" s="159" t="s">
        <v>142</v>
      </c>
      <c r="J312" s="159" t="s">
        <v>143</v>
      </c>
      <c r="K312" s="159" t="s">
        <v>338</v>
      </c>
      <c r="L312" s="159" t="s">
        <v>150</v>
      </c>
      <c r="M312" s="254">
        <v>129050</v>
      </c>
      <c r="N312" s="254">
        <v>129050</v>
      </c>
      <c r="O312" s="254">
        <v>0</v>
      </c>
      <c r="P312" s="160">
        <v>0</v>
      </c>
      <c r="Q312" s="160">
        <v>0</v>
      </c>
      <c r="R312" s="160">
        <v>0</v>
      </c>
      <c r="S312" s="487">
        <v>3</v>
      </c>
    </row>
    <row r="313" spans="1:602" s="134" customFormat="1" ht="24" customHeight="1">
      <c r="A313" s="340"/>
      <c r="B313" s="225"/>
      <c r="C313" s="164"/>
      <c r="D313" s="494"/>
      <c r="E313" s="201"/>
      <c r="F313" s="158"/>
      <c r="G313" s="76"/>
      <c r="H313" s="182"/>
      <c r="I313" s="159" t="s">
        <v>142</v>
      </c>
      <c r="J313" s="159" t="s">
        <v>143</v>
      </c>
      <c r="K313" s="159" t="s">
        <v>338</v>
      </c>
      <c r="L313" s="159" t="s">
        <v>75</v>
      </c>
      <c r="M313" s="254">
        <v>38950</v>
      </c>
      <c r="N313" s="254">
        <v>38950</v>
      </c>
      <c r="O313" s="254">
        <v>0</v>
      </c>
      <c r="P313" s="160">
        <v>0</v>
      </c>
      <c r="Q313" s="160">
        <v>0</v>
      </c>
      <c r="R313" s="160">
        <v>0</v>
      </c>
      <c r="S313" s="487">
        <v>3</v>
      </c>
    </row>
    <row r="314" spans="1:602" s="134" customFormat="1" ht="24" customHeight="1">
      <c r="A314" s="495" t="s">
        <v>770</v>
      </c>
      <c r="B314" s="496"/>
      <c r="C314" s="497"/>
      <c r="D314" s="498"/>
      <c r="E314" s="499"/>
      <c r="F314" s="499"/>
      <c r="G314" s="499"/>
      <c r="H314" s="500"/>
      <c r="I314" s="500"/>
      <c r="J314" s="500"/>
      <c r="K314" s="500"/>
      <c r="L314" s="500"/>
      <c r="M314" s="501">
        <f t="shared" ref="M314:R314" si="27">M298+M301+M304+M305+M307+M309+M310+M311</f>
        <v>10616146</v>
      </c>
      <c r="N314" s="501">
        <f t="shared" si="27"/>
        <v>10389440.440000001</v>
      </c>
      <c r="O314" s="501">
        <f t="shared" si="27"/>
        <v>11040300</v>
      </c>
      <c r="P314" s="501">
        <f t="shared" si="27"/>
        <v>11040300</v>
      </c>
      <c r="Q314" s="501">
        <f t="shared" si="27"/>
        <v>11040300</v>
      </c>
      <c r="R314" s="501">
        <f t="shared" si="27"/>
        <v>11040300</v>
      </c>
      <c r="S314" s="502"/>
    </row>
    <row r="315" spans="1:602" s="36" customFormat="1" ht="24.75" customHeight="1">
      <c r="A315" s="124" t="s">
        <v>771</v>
      </c>
      <c r="B315" s="125"/>
      <c r="C315" s="125"/>
      <c r="D315" s="125"/>
      <c r="E315" s="125"/>
      <c r="F315" s="125"/>
      <c r="G315" s="125"/>
      <c r="H315" s="125"/>
      <c r="I315" s="125"/>
      <c r="J315" s="125"/>
      <c r="K315" s="125"/>
      <c r="L315" s="125"/>
      <c r="M315" s="125"/>
      <c r="N315" s="125"/>
      <c r="O315" s="125"/>
      <c r="P315" s="125"/>
      <c r="Q315" s="125"/>
      <c r="R315" s="125"/>
      <c r="S315" s="126"/>
    </row>
    <row r="316" spans="1:602" s="37" customFormat="1" ht="15">
      <c r="A316" s="503" t="s">
        <v>772</v>
      </c>
      <c r="B316" s="504" t="s">
        <v>773</v>
      </c>
      <c r="C316" s="504"/>
      <c r="D316" s="504"/>
      <c r="E316" s="504"/>
      <c r="F316" s="504"/>
      <c r="G316" s="504"/>
      <c r="H316" s="504"/>
      <c r="I316" s="504"/>
      <c r="J316" s="504"/>
      <c r="K316" s="504"/>
      <c r="L316" s="504"/>
      <c r="M316" s="505">
        <f>M320+M328+M333+M336+M342+M373+M379+M352+M362+M371+M383+M386+M460+M467+M469+M475+M480+M490+M493+M496+M502+M507+M509+M519+M522+M530+M538+M540+M543+M550+M555+M560+M562+M565+M482+M389+M391+M393+M399+M415+M423+M431+M451+M454+M463+M350+M438+M457+M516+M317+M545+M344+M365+M407+M441+M444+M471+M473+M484+M486+M488+M535+M547+M553+M347+M369+M465</f>
        <v>813693759.17999983</v>
      </c>
      <c r="N316" s="505">
        <f>N320+N328+N333+N336+N342+N373+N379+N352+N362+N371+N383+N386+N460+N467+N469+N475+N480+N490+N493+N496+N502+N507+N509+N519+N522+N530+N538+N540+N543+N550+N555+N560+N562+N565+N482+N389+N391+N393+N399+N415+N423+N431+N451+N454+N463+N350+N438+N457+N516+N317+N545+N344+N365+N407+N441+N444+N471+N473+N484+N486+N488+N535+N547+N553+N347+N369+N465</f>
        <v>809326966.49999988</v>
      </c>
      <c r="O316" s="505">
        <f>O320+O328+O333+O336+O342+O395+O397+O352+O362+O371+O373+O379+O383+O386++O460+O467+O469+O475+O480+O490+O493+O496+O502+O507+O509+O519+O522+O530+O538+O540+O543+O550+O555+O560+O562+O565+O482+O389+O391+O393+O407+O317+O438+O399+O415+O423+O431+O463+O344+O347+O441+O444+O447+O449+O471+O473+O484+O486+O488+O516+O518+O465+O365+O369+O451+O454+O457+O535+O545+O553+O350+O419+O427+O331+O403+O411+O547</f>
        <v>776938200</v>
      </c>
      <c r="P316" s="505">
        <f>P320+P328+P333+P336+P342+P395+P397+P352+P362+P371+P373+P379+P383+P386++P460+P467+P469+P475+P480+P490+P493+P496+P502+P507+P509+P519+P522+P530+P538+P540+P543+P550+P555+P560+P562+P565+P482+P389+P391+P393+P407+P317+P438+P399+P415+P423+P431+P463+P344+P347+P441+P444+P447+P449+P471+P473+P484+P486+P488+P516+P518+P465+P365+P369+P451+P454+P457+P535+P545+P553+P350+P419+P427+P331+P403+P411+P547</f>
        <v>751770500</v>
      </c>
      <c r="Q316" s="505">
        <f>Q320+Q328+Q333+Q336+Q342+Q395+Q397+Q352+Q362+Q371+Q373+Q379+Q383+Q386++Q460+Q467+Q469+Q475+Q480+Q490+Q493+Q496+Q502+Q507+Q509+Q519+Q522+Q530+Q538+Q540+Q543+Q550+Q555+Q560+Q562+Q565+Q482+Q389+Q391+Q393+Q407+Q317+Q438+Q399+Q415+Q423+Q431+Q463+Q344+Q347+Q441+Q444+Q447+Q449+Q471+Q473+Q484+Q486+Q488+Q516+Q518+Q465+Q365+Q369+Q451+Q454+Q457+Q535+Q545+Q553+Q350+Q419+Q427+Q331+Q403+Q411+Q547</f>
        <v>744781900</v>
      </c>
      <c r="R316" s="505">
        <f>R320+R328+R333+R336+R342+R395+R397+R352+R362+R371+R373+R379+R383+R386++R460+R467+R469+R475+R480+R490+R493+R496+R502+R507+R509+R519+R522+R530+R538+R540+R543+R550+R555+R560+R562+R565+R482+R389+R391+R393+R407+R317+R438+R399+R415+R423+R431+R463+R344+R347+R441+R444+R447+R449+R471+R473+R484+R486+R488+R516+R518+R465+R365+R369+R451+R454+R457+R535+R545+R553+R350+R419+R427+R331+R403+R411+R547</f>
        <v>744781900</v>
      </c>
      <c r="S316" s="506"/>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c r="EF316" s="38"/>
      <c r="EG316" s="38"/>
      <c r="EH316" s="38"/>
      <c r="EI316" s="38"/>
      <c r="EJ316" s="38"/>
      <c r="EK316" s="38"/>
      <c r="EL316" s="38"/>
      <c r="EM316" s="38"/>
      <c r="EN316" s="38"/>
      <c r="EO316" s="38"/>
      <c r="EP316" s="38"/>
      <c r="EQ316" s="38"/>
      <c r="ER316" s="38"/>
      <c r="ES316" s="38"/>
      <c r="ET316" s="38"/>
      <c r="EU316" s="38"/>
      <c r="EV316" s="38"/>
      <c r="EW316" s="38"/>
      <c r="EX316" s="38"/>
      <c r="EY316" s="38"/>
      <c r="EZ316" s="38"/>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c r="HO316" s="38"/>
      <c r="HP316" s="38"/>
      <c r="HQ316" s="38"/>
      <c r="HR316" s="38"/>
      <c r="HS316" s="38"/>
      <c r="HT316" s="38"/>
      <c r="HU316" s="38"/>
      <c r="HV316" s="38"/>
      <c r="HW316" s="38"/>
      <c r="HX316" s="38"/>
      <c r="HY316" s="38"/>
      <c r="HZ316" s="38"/>
      <c r="IA316" s="38"/>
      <c r="IB316" s="38"/>
      <c r="IC316" s="38"/>
      <c r="ID316" s="38"/>
      <c r="IE316" s="38"/>
      <c r="IF316" s="38"/>
      <c r="IG316" s="38"/>
      <c r="IH316" s="38"/>
      <c r="II316" s="38"/>
      <c r="IJ316" s="38"/>
      <c r="IK316" s="38"/>
      <c r="IL316" s="38"/>
      <c r="IM316" s="38"/>
      <c r="IN316" s="38"/>
      <c r="IO316" s="38"/>
      <c r="IP316" s="38"/>
      <c r="IQ316" s="38"/>
      <c r="IR316" s="38"/>
      <c r="IS316" s="38"/>
      <c r="IT316" s="38"/>
      <c r="IU316" s="38"/>
      <c r="IV316" s="38"/>
      <c r="IW316" s="38"/>
      <c r="IX316" s="38"/>
      <c r="IY316" s="38"/>
      <c r="IZ316" s="38"/>
      <c r="JA316" s="38"/>
      <c r="JB316" s="38"/>
      <c r="JC316" s="38"/>
      <c r="JD316" s="38"/>
      <c r="JE316" s="38"/>
      <c r="JF316" s="38"/>
      <c r="JG316" s="38"/>
      <c r="JH316" s="38"/>
      <c r="JI316" s="38"/>
      <c r="JJ316" s="38"/>
      <c r="JK316" s="38"/>
      <c r="JL316" s="38"/>
      <c r="JM316" s="38"/>
      <c r="JN316" s="38"/>
      <c r="JO316" s="38"/>
      <c r="JP316" s="38"/>
      <c r="JQ316" s="38"/>
      <c r="JR316" s="38"/>
      <c r="JS316" s="38"/>
      <c r="JT316" s="38"/>
      <c r="JU316" s="38"/>
      <c r="JV316" s="38"/>
      <c r="JW316" s="38"/>
      <c r="JX316" s="38"/>
      <c r="JY316" s="38"/>
      <c r="JZ316" s="38"/>
      <c r="KA316" s="38"/>
      <c r="KB316" s="38"/>
      <c r="KC316" s="38"/>
      <c r="KD316" s="38"/>
      <c r="KE316" s="38"/>
      <c r="KF316" s="38"/>
      <c r="KG316" s="38"/>
      <c r="KH316" s="38"/>
      <c r="KI316" s="38"/>
      <c r="KJ316" s="38"/>
      <c r="KK316" s="38"/>
      <c r="KL316" s="38"/>
      <c r="KM316" s="38"/>
      <c r="KN316" s="38"/>
      <c r="KO316" s="38"/>
      <c r="KP316" s="38"/>
      <c r="KQ316" s="38"/>
      <c r="KR316" s="38"/>
      <c r="KS316" s="38"/>
      <c r="KT316" s="38"/>
      <c r="KU316" s="38"/>
      <c r="KV316" s="38"/>
      <c r="KW316" s="38"/>
      <c r="KX316" s="38"/>
      <c r="KY316" s="38"/>
      <c r="KZ316" s="38"/>
      <c r="LA316" s="38"/>
      <c r="LB316" s="38"/>
      <c r="LC316" s="38"/>
      <c r="LD316" s="38"/>
      <c r="LE316" s="38"/>
      <c r="LF316" s="38"/>
      <c r="LG316" s="38"/>
      <c r="LH316" s="38"/>
      <c r="LI316" s="38"/>
      <c r="LJ316" s="38"/>
      <c r="LK316" s="38"/>
      <c r="LL316" s="38"/>
      <c r="LM316" s="38"/>
      <c r="LN316" s="38"/>
      <c r="LO316" s="38"/>
      <c r="LP316" s="38"/>
      <c r="LQ316" s="38"/>
      <c r="LR316" s="38"/>
      <c r="LS316" s="38"/>
      <c r="LT316" s="38"/>
      <c r="LU316" s="38"/>
      <c r="LV316" s="38"/>
      <c r="LW316" s="38"/>
      <c r="LX316" s="38"/>
      <c r="LY316" s="38"/>
      <c r="LZ316" s="38"/>
      <c r="MA316" s="38"/>
      <c r="MB316" s="38"/>
      <c r="MC316" s="38"/>
      <c r="MD316" s="38"/>
      <c r="ME316" s="38"/>
      <c r="MF316" s="38"/>
      <c r="MG316" s="38"/>
      <c r="MH316" s="38"/>
      <c r="MI316" s="38"/>
      <c r="MJ316" s="38"/>
      <c r="MK316" s="38"/>
      <c r="ML316" s="38"/>
      <c r="MM316" s="38"/>
      <c r="MN316" s="38"/>
      <c r="MO316" s="38"/>
      <c r="MP316" s="38"/>
      <c r="MQ316" s="38"/>
      <c r="MR316" s="38"/>
      <c r="MS316" s="38"/>
      <c r="MT316" s="38"/>
      <c r="MU316" s="38"/>
      <c r="MV316" s="38"/>
      <c r="MW316" s="38"/>
      <c r="MX316" s="38"/>
      <c r="MY316" s="38"/>
      <c r="MZ316" s="38"/>
      <c r="NA316" s="38"/>
      <c r="NB316" s="38"/>
      <c r="NC316" s="38"/>
      <c r="ND316" s="38"/>
      <c r="NE316" s="38"/>
      <c r="NF316" s="38"/>
      <c r="NG316" s="38"/>
      <c r="NH316" s="38"/>
      <c r="NI316" s="38"/>
      <c r="NJ316" s="38"/>
      <c r="NK316" s="38"/>
      <c r="NL316" s="38"/>
      <c r="NM316" s="38"/>
      <c r="NN316" s="38"/>
      <c r="NO316" s="38"/>
      <c r="NP316" s="38"/>
      <c r="NQ316" s="38"/>
      <c r="NR316" s="38"/>
      <c r="NS316" s="38"/>
      <c r="NT316" s="38"/>
      <c r="NU316" s="38"/>
      <c r="NV316" s="38"/>
      <c r="NW316" s="38"/>
      <c r="NX316" s="38"/>
      <c r="NY316" s="38"/>
      <c r="NZ316" s="38"/>
      <c r="OA316" s="38"/>
      <c r="OB316" s="38"/>
      <c r="OC316" s="38"/>
      <c r="OD316" s="38"/>
      <c r="OE316" s="38"/>
      <c r="OF316" s="38"/>
      <c r="OG316" s="38"/>
      <c r="OH316" s="38"/>
      <c r="OI316" s="38"/>
      <c r="OJ316" s="38"/>
      <c r="OK316" s="38"/>
      <c r="OL316" s="38"/>
      <c r="OM316" s="38"/>
      <c r="ON316" s="38"/>
      <c r="OO316" s="38"/>
      <c r="OP316" s="38"/>
      <c r="OQ316" s="38"/>
      <c r="OR316" s="38"/>
      <c r="OS316" s="38"/>
      <c r="OT316" s="38"/>
      <c r="OU316" s="38"/>
      <c r="OV316" s="38"/>
      <c r="OW316" s="38"/>
      <c r="OX316" s="38"/>
      <c r="OY316" s="38"/>
      <c r="OZ316" s="38"/>
      <c r="PA316" s="38"/>
      <c r="PB316" s="38"/>
      <c r="PC316" s="38"/>
      <c r="PD316" s="38"/>
      <c r="PE316" s="38"/>
      <c r="PF316" s="38"/>
      <c r="PG316" s="38"/>
      <c r="PH316" s="38"/>
      <c r="PI316" s="38"/>
      <c r="PJ316" s="38"/>
      <c r="PK316" s="38"/>
      <c r="PL316" s="38"/>
      <c r="PM316" s="38"/>
      <c r="PN316" s="38"/>
      <c r="PO316" s="38"/>
      <c r="PP316" s="38"/>
      <c r="PQ316" s="38"/>
      <c r="PR316" s="38"/>
      <c r="PS316" s="38"/>
      <c r="PT316" s="38"/>
      <c r="PU316" s="38"/>
      <c r="PV316" s="38"/>
      <c r="PW316" s="38"/>
      <c r="PX316" s="38"/>
      <c r="PY316" s="38"/>
      <c r="PZ316" s="38"/>
      <c r="QA316" s="38"/>
      <c r="QB316" s="38"/>
      <c r="QC316" s="38"/>
      <c r="QD316" s="38"/>
      <c r="QE316" s="38"/>
      <c r="QF316" s="38"/>
      <c r="QG316" s="38"/>
      <c r="QH316" s="38"/>
      <c r="QI316" s="38"/>
      <c r="QJ316" s="38"/>
      <c r="QK316" s="38"/>
      <c r="QL316" s="38"/>
      <c r="QM316" s="38"/>
      <c r="QN316" s="38"/>
      <c r="QO316" s="38"/>
      <c r="QP316" s="38"/>
      <c r="QQ316" s="38"/>
      <c r="QR316" s="38"/>
      <c r="QS316" s="38"/>
      <c r="QT316" s="38"/>
      <c r="QU316" s="38"/>
      <c r="QV316" s="38"/>
      <c r="QW316" s="38"/>
      <c r="QX316" s="38"/>
      <c r="QY316" s="38"/>
      <c r="QZ316" s="38"/>
      <c r="RA316" s="38"/>
      <c r="RB316" s="38"/>
      <c r="RC316" s="38"/>
      <c r="RD316" s="38"/>
      <c r="RE316" s="38"/>
      <c r="RF316" s="38"/>
      <c r="RG316" s="38"/>
      <c r="RH316" s="38"/>
      <c r="RI316" s="38"/>
      <c r="RJ316" s="38"/>
      <c r="RK316" s="38"/>
      <c r="RL316" s="38"/>
      <c r="RM316" s="38"/>
      <c r="RN316" s="38"/>
      <c r="RO316" s="38"/>
      <c r="RP316" s="38"/>
      <c r="RQ316" s="38"/>
      <c r="RR316" s="38"/>
      <c r="RS316" s="38"/>
      <c r="RT316" s="38"/>
      <c r="RU316" s="38"/>
      <c r="RV316" s="38"/>
      <c r="RW316" s="38"/>
      <c r="RX316" s="38"/>
      <c r="RY316" s="38"/>
      <c r="RZ316" s="38"/>
      <c r="SA316" s="38"/>
      <c r="SB316" s="38"/>
      <c r="SC316" s="38"/>
      <c r="SD316" s="38"/>
      <c r="SE316" s="38"/>
      <c r="SF316" s="38"/>
      <c r="SG316" s="38"/>
      <c r="SH316" s="38"/>
      <c r="SI316" s="38"/>
      <c r="SJ316" s="38"/>
      <c r="SK316" s="38"/>
      <c r="SL316" s="38"/>
      <c r="SM316" s="38"/>
      <c r="SN316" s="38"/>
      <c r="SO316" s="38"/>
      <c r="SP316" s="38"/>
      <c r="SQ316" s="38"/>
      <c r="SR316" s="38"/>
      <c r="SS316" s="38"/>
      <c r="ST316" s="38"/>
      <c r="SU316" s="38"/>
      <c r="SV316" s="38"/>
      <c r="SW316" s="38"/>
      <c r="SX316" s="38"/>
      <c r="SY316" s="38"/>
      <c r="SZ316" s="38"/>
      <c r="TA316" s="38"/>
      <c r="TB316" s="38"/>
      <c r="TC316" s="38"/>
      <c r="TD316" s="38"/>
      <c r="TE316" s="38"/>
      <c r="TF316" s="38"/>
      <c r="TG316" s="38"/>
      <c r="TH316" s="38"/>
      <c r="TI316" s="38"/>
      <c r="TJ316" s="38"/>
      <c r="TK316" s="38"/>
      <c r="TL316" s="38"/>
      <c r="TM316" s="38"/>
      <c r="TN316" s="38"/>
      <c r="TO316" s="38"/>
      <c r="TP316" s="38"/>
      <c r="TQ316" s="38"/>
      <c r="TR316" s="38"/>
      <c r="TS316" s="38"/>
      <c r="TT316" s="38"/>
      <c r="TU316" s="38"/>
      <c r="TV316" s="38"/>
      <c r="TW316" s="38"/>
      <c r="TX316" s="38"/>
      <c r="TY316" s="38"/>
      <c r="TZ316" s="38"/>
      <c r="UA316" s="38"/>
      <c r="UB316" s="38"/>
      <c r="UC316" s="38"/>
      <c r="UD316" s="38"/>
      <c r="UE316" s="38"/>
      <c r="UF316" s="38"/>
      <c r="UG316" s="38"/>
      <c r="UH316" s="38"/>
      <c r="UI316" s="38"/>
      <c r="UJ316" s="38"/>
      <c r="UK316" s="38"/>
      <c r="UL316" s="38"/>
      <c r="UM316" s="38"/>
      <c r="UN316" s="38"/>
      <c r="UO316" s="38"/>
      <c r="UP316" s="38"/>
      <c r="UQ316" s="38"/>
      <c r="UR316" s="38"/>
      <c r="US316" s="38"/>
      <c r="UT316" s="38"/>
      <c r="UU316" s="38"/>
      <c r="UV316" s="38"/>
      <c r="UW316" s="38"/>
      <c r="UX316" s="38"/>
      <c r="UY316" s="38"/>
      <c r="UZ316" s="38"/>
      <c r="VA316" s="38"/>
      <c r="VB316" s="38"/>
      <c r="VC316" s="38"/>
      <c r="VD316" s="38"/>
      <c r="VE316" s="38"/>
      <c r="VF316" s="38"/>
      <c r="VG316" s="38"/>
      <c r="VH316" s="38"/>
      <c r="VI316" s="38"/>
      <c r="VJ316" s="38"/>
      <c r="VK316" s="38"/>
      <c r="VL316" s="38"/>
      <c r="VM316" s="38"/>
      <c r="VN316" s="38"/>
      <c r="VO316" s="38"/>
      <c r="VP316" s="38"/>
      <c r="VQ316" s="38"/>
      <c r="VR316" s="38"/>
      <c r="VS316" s="38"/>
      <c r="VT316" s="38"/>
      <c r="VU316" s="38"/>
      <c r="VV316" s="38"/>
      <c r="VW316" s="38"/>
      <c r="VX316" s="38"/>
      <c r="VY316" s="38"/>
      <c r="VZ316" s="38"/>
      <c r="WA316" s="38"/>
      <c r="WB316" s="38"/>
      <c r="WC316" s="38"/>
      <c r="WD316" s="38"/>
    </row>
    <row r="317" spans="1:602" s="37" customFormat="1" ht="94.5" customHeight="1">
      <c r="A317" s="507"/>
      <c r="B317" s="508" t="s">
        <v>774</v>
      </c>
      <c r="C317" s="509" t="s">
        <v>775</v>
      </c>
      <c r="D317" s="510" t="s">
        <v>776</v>
      </c>
      <c r="E317" s="53" t="s">
        <v>777</v>
      </c>
      <c r="F317" s="52" t="s">
        <v>136</v>
      </c>
      <c r="G317" s="511">
        <v>39814</v>
      </c>
      <c r="H317" s="52" t="s">
        <v>137</v>
      </c>
      <c r="I317" s="206" t="s">
        <v>14</v>
      </c>
      <c r="J317" s="206" t="s">
        <v>142</v>
      </c>
      <c r="K317" s="512" t="s">
        <v>778</v>
      </c>
      <c r="L317" s="206" t="s">
        <v>146</v>
      </c>
      <c r="M317" s="505">
        <f>M319+M318</f>
        <v>1161721.6299999999</v>
      </c>
      <c r="N317" s="505">
        <f>N319+N318</f>
        <v>1161721.6299999999</v>
      </c>
      <c r="O317" s="505">
        <f>O319+O318</f>
        <v>1211000</v>
      </c>
      <c r="P317" s="513">
        <f t="shared" ref="P317:R317" si="28">P319+P318</f>
        <v>1211000</v>
      </c>
      <c r="Q317" s="513">
        <f t="shared" si="28"/>
        <v>1211000</v>
      </c>
      <c r="R317" s="513">
        <f t="shared" si="28"/>
        <v>1211000</v>
      </c>
      <c r="S317" s="514"/>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c r="EL317" s="38"/>
      <c r="EM317" s="38"/>
      <c r="EN317" s="38"/>
      <c r="EO317" s="38"/>
      <c r="EP317" s="38"/>
      <c r="EQ317" s="38"/>
      <c r="ER317" s="38"/>
      <c r="ES317" s="38"/>
      <c r="ET317" s="38"/>
      <c r="EU317" s="38"/>
      <c r="EV317" s="38"/>
      <c r="EW317" s="38"/>
      <c r="EX317" s="38"/>
      <c r="EY317" s="38"/>
      <c r="EZ317" s="38"/>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c r="HO317" s="38"/>
      <c r="HP317" s="38"/>
      <c r="HQ317" s="38"/>
      <c r="HR317" s="38"/>
      <c r="HS317" s="38"/>
      <c r="HT317" s="38"/>
      <c r="HU317" s="38"/>
      <c r="HV317" s="38"/>
      <c r="HW317" s="38"/>
      <c r="HX317" s="38"/>
      <c r="HY317" s="38"/>
      <c r="HZ317" s="38"/>
      <c r="IA317" s="38"/>
      <c r="IB317" s="38"/>
      <c r="IC317" s="38"/>
      <c r="ID317" s="38"/>
      <c r="IE317" s="38"/>
      <c r="IF317" s="38"/>
      <c r="IG317" s="38"/>
      <c r="IH317" s="38"/>
      <c r="II317" s="38"/>
      <c r="IJ317" s="38"/>
      <c r="IK317" s="38"/>
      <c r="IL317" s="38"/>
      <c r="IM317" s="38"/>
      <c r="IN317" s="38"/>
      <c r="IO317" s="38"/>
      <c r="IP317" s="38"/>
      <c r="IQ317" s="38"/>
      <c r="IR317" s="38"/>
      <c r="IS317" s="38"/>
      <c r="IT317" s="38"/>
      <c r="IU317" s="38"/>
      <c r="IV317" s="38"/>
      <c r="IW317" s="38"/>
      <c r="IX317" s="38"/>
      <c r="IY317" s="38"/>
      <c r="IZ317" s="38"/>
      <c r="JA317" s="38"/>
      <c r="JB317" s="38"/>
      <c r="JC317" s="38"/>
      <c r="JD317" s="38"/>
      <c r="JE317" s="38"/>
      <c r="JF317" s="38"/>
      <c r="JG317" s="38"/>
      <c r="JH317" s="38"/>
      <c r="JI317" s="38"/>
      <c r="JJ317" s="38"/>
      <c r="JK317" s="38"/>
      <c r="JL317" s="38"/>
      <c r="JM317" s="38"/>
      <c r="JN317" s="38"/>
      <c r="JO317" s="38"/>
      <c r="JP317" s="38"/>
      <c r="JQ317" s="38"/>
      <c r="JR317" s="38"/>
      <c r="JS317" s="38"/>
      <c r="JT317" s="38"/>
      <c r="JU317" s="38"/>
      <c r="JV317" s="38"/>
      <c r="JW317" s="38"/>
      <c r="JX317" s="38"/>
      <c r="JY317" s="38"/>
      <c r="JZ317" s="38"/>
      <c r="KA317" s="38"/>
      <c r="KB317" s="38"/>
      <c r="KC317" s="38"/>
      <c r="KD317" s="38"/>
      <c r="KE317" s="38"/>
      <c r="KF317" s="38"/>
      <c r="KG317" s="38"/>
      <c r="KH317" s="38"/>
      <c r="KI317" s="38"/>
      <c r="KJ317" s="38"/>
      <c r="KK317" s="38"/>
      <c r="KL317" s="38"/>
      <c r="KM317" s="38"/>
      <c r="KN317" s="38"/>
      <c r="KO317" s="38"/>
      <c r="KP317" s="38"/>
      <c r="KQ317" s="38"/>
      <c r="KR317" s="38"/>
      <c r="KS317" s="38"/>
      <c r="KT317" s="38"/>
      <c r="KU317" s="38"/>
      <c r="KV317" s="38"/>
      <c r="KW317" s="38"/>
      <c r="KX317" s="38"/>
      <c r="KY317" s="38"/>
      <c r="KZ317" s="38"/>
      <c r="LA317" s="38"/>
      <c r="LB317" s="38"/>
      <c r="LC317" s="38"/>
      <c r="LD317" s="38"/>
      <c r="LE317" s="38"/>
      <c r="LF317" s="38"/>
      <c r="LG317" s="38"/>
      <c r="LH317" s="38"/>
      <c r="LI317" s="38"/>
      <c r="LJ317" s="38"/>
      <c r="LK317" s="38"/>
      <c r="LL317" s="38"/>
      <c r="LM317" s="38"/>
      <c r="LN317" s="38"/>
      <c r="LO317" s="38"/>
      <c r="LP317" s="38"/>
      <c r="LQ317" s="38"/>
      <c r="LR317" s="38"/>
      <c r="LS317" s="38"/>
      <c r="LT317" s="38"/>
      <c r="LU317" s="38"/>
      <c r="LV317" s="38"/>
      <c r="LW317" s="38"/>
      <c r="LX317" s="38"/>
      <c r="LY317" s="38"/>
      <c r="LZ317" s="38"/>
      <c r="MA317" s="38"/>
      <c r="MB317" s="38"/>
      <c r="MC317" s="38"/>
      <c r="MD317" s="38"/>
      <c r="ME317" s="38"/>
      <c r="MF317" s="38"/>
      <c r="MG317" s="38"/>
      <c r="MH317" s="38"/>
      <c r="MI317" s="38"/>
      <c r="MJ317" s="38"/>
      <c r="MK317" s="38"/>
      <c r="ML317" s="38"/>
      <c r="MM317" s="38"/>
      <c r="MN317" s="38"/>
      <c r="MO317" s="38"/>
      <c r="MP317" s="38"/>
      <c r="MQ317" s="38"/>
      <c r="MR317" s="38"/>
      <c r="MS317" s="38"/>
      <c r="MT317" s="38"/>
      <c r="MU317" s="38"/>
      <c r="MV317" s="38"/>
      <c r="MW317" s="38"/>
      <c r="MX317" s="38"/>
      <c r="MY317" s="38"/>
      <c r="MZ317" s="38"/>
      <c r="NA317" s="38"/>
      <c r="NB317" s="38"/>
      <c r="NC317" s="38"/>
      <c r="ND317" s="38"/>
      <c r="NE317" s="38"/>
      <c r="NF317" s="38"/>
      <c r="NG317" s="38"/>
      <c r="NH317" s="38"/>
      <c r="NI317" s="38"/>
      <c r="NJ317" s="38"/>
      <c r="NK317" s="38"/>
      <c r="NL317" s="38"/>
      <c r="NM317" s="38"/>
      <c r="NN317" s="38"/>
      <c r="NO317" s="38"/>
      <c r="NP317" s="38"/>
      <c r="NQ317" s="38"/>
      <c r="NR317" s="38"/>
      <c r="NS317" s="38"/>
      <c r="NT317" s="38"/>
      <c r="NU317" s="38"/>
      <c r="NV317" s="38"/>
      <c r="NW317" s="38"/>
      <c r="NX317" s="38"/>
      <c r="NY317" s="38"/>
      <c r="NZ317" s="38"/>
      <c r="OA317" s="38"/>
      <c r="OB317" s="38"/>
      <c r="OC317" s="38"/>
      <c r="OD317" s="38"/>
      <c r="OE317" s="38"/>
      <c r="OF317" s="38"/>
      <c r="OG317" s="38"/>
      <c r="OH317" s="38"/>
      <c r="OI317" s="38"/>
      <c r="OJ317" s="38"/>
      <c r="OK317" s="38"/>
      <c r="OL317" s="38"/>
      <c r="OM317" s="38"/>
      <c r="ON317" s="38"/>
      <c r="OO317" s="38"/>
      <c r="OP317" s="38"/>
      <c r="OQ317" s="38"/>
      <c r="OR317" s="38"/>
      <c r="OS317" s="38"/>
      <c r="OT317" s="38"/>
      <c r="OU317" s="38"/>
      <c r="OV317" s="38"/>
      <c r="OW317" s="38"/>
      <c r="OX317" s="38"/>
      <c r="OY317" s="38"/>
      <c r="OZ317" s="38"/>
      <c r="PA317" s="38"/>
      <c r="PB317" s="38"/>
      <c r="PC317" s="38"/>
      <c r="PD317" s="38"/>
      <c r="PE317" s="38"/>
      <c r="PF317" s="38"/>
      <c r="PG317" s="38"/>
      <c r="PH317" s="38"/>
      <c r="PI317" s="38"/>
      <c r="PJ317" s="38"/>
      <c r="PK317" s="38"/>
      <c r="PL317" s="38"/>
      <c r="PM317" s="38"/>
      <c r="PN317" s="38"/>
      <c r="PO317" s="38"/>
      <c r="PP317" s="38"/>
      <c r="PQ317" s="38"/>
      <c r="PR317" s="38"/>
      <c r="PS317" s="38"/>
      <c r="PT317" s="38"/>
      <c r="PU317" s="38"/>
      <c r="PV317" s="38"/>
      <c r="PW317" s="38"/>
      <c r="PX317" s="38"/>
      <c r="PY317" s="38"/>
      <c r="PZ317" s="38"/>
      <c r="QA317" s="38"/>
      <c r="QB317" s="38"/>
      <c r="QC317" s="38"/>
      <c r="QD317" s="38"/>
      <c r="QE317" s="38"/>
      <c r="QF317" s="38"/>
      <c r="QG317" s="38"/>
      <c r="QH317" s="38"/>
      <c r="QI317" s="38"/>
      <c r="QJ317" s="38"/>
      <c r="QK317" s="38"/>
      <c r="QL317" s="38"/>
      <c r="QM317" s="38"/>
      <c r="QN317" s="38"/>
      <c r="QO317" s="38"/>
      <c r="QP317" s="38"/>
      <c r="QQ317" s="38"/>
      <c r="QR317" s="38"/>
      <c r="QS317" s="38"/>
      <c r="QT317" s="38"/>
      <c r="QU317" s="38"/>
      <c r="QV317" s="38"/>
      <c r="QW317" s="38"/>
      <c r="QX317" s="38"/>
      <c r="QY317" s="38"/>
      <c r="QZ317" s="38"/>
      <c r="RA317" s="38"/>
      <c r="RB317" s="38"/>
      <c r="RC317" s="38"/>
      <c r="RD317" s="38"/>
      <c r="RE317" s="38"/>
      <c r="RF317" s="38"/>
      <c r="RG317" s="38"/>
      <c r="RH317" s="38"/>
      <c r="RI317" s="38"/>
      <c r="RJ317" s="38"/>
      <c r="RK317" s="38"/>
      <c r="RL317" s="38"/>
      <c r="RM317" s="38"/>
      <c r="RN317" s="38"/>
      <c r="RO317" s="38"/>
      <c r="RP317" s="38"/>
      <c r="RQ317" s="38"/>
      <c r="RR317" s="38"/>
      <c r="RS317" s="38"/>
      <c r="RT317" s="38"/>
      <c r="RU317" s="38"/>
      <c r="RV317" s="38"/>
      <c r="RW317" s="38"/>
      <c r="RX317" s="38"/>
      <c r="RY317" s="38"/>
      <c r="RZ317" s="38"/>
      <c r="SA317" s="38"/>
      <c r="SB317" s="38"/>
      <c r="SC317" s="38"/>
      <c r="SD317" s="38"/>
      <c r="SE317" s="38"/>
      <c r="SF317" s="38"/>
      <c r="SG317" s="38"/>
      <c r="SH317" s="38"/>
      <c r="SI317" s="38"/>
      <c r="SJ317" s="38"/>
      <c r="SK317" s="38"/>
      <c r="SL317" s="38"/>
      <c r="SM317" s="38"/>
      <c r="SN317" s="38"/>
      <c r="SO317" s="38"/>
      <c r="SP317" s="38"/>
      <c r="SQ317" s="38"/>
      <c r="SR317" s="38"/>
      <c r="SS317" s="38"/>
      <c r="ST317" s="38"/>
      <c r="SU317" s="38"/>
      <c r="SV317" s="38"/>
      <c r="SW317" s="38"/>
      <c r="SX317" s="38"/>
      <c r="SY317" s="38"/>
      <c r="SZ317" s="38"/>
      <c r="TA317" s="38"/>
      <c r="TB317" s="38"/>
      <c r="TC317" s="38"/>
      <c r="TD317" s="38"/>
      <c r="TE317" s="38"/>
      <c r="TF317" s="38"/>
      <c r="TG317" s="38"/>
      <c r="TH317" s="38"/>
      <c r="TI317" s="38"/>
      <c r="TJ317" s="38"/>
      <c r="TK317" s="38"/>
      <c r="TL317" s="38"/>
      <c r="TM317" s="38"/>
      <c r="TN317" s="38"/>
      <c r="TO317" s="38"/>
      <c r="TP317" s="38"/>
      <c r="TQ317" s="38"/>
      <c r="TR317" s="38"/>
      <c r="TS317" s="38"/>
      <c r="TT317" s="38"/>
      <c r="TU317" s="38"/>
      <c r="TV317" s="38"/>
      <c r="TW317" s="38"/>
      <c r="TX317" s="38"/>
      <c r="TY317" s="38"/>
      <c r="TZ317" s="38"/>
      <c r="UA317" s="38"/>
      <c r="UB317" s="38"/>
      <c r="UC317" s="38"/>
      <c r="UD317" s="38"/>
      <c r="UE317" s="38"/>
      <c r="UF317" s="38"/>
      <c r="UG317" s="38"/>
      <c r="UH317" s="38"/>
      <c r="UI317" s="38"/>
      <c r="UJ317" s="38"/>
      <c r="UK317" s="38"/>
      <c r="UL317" s="38"/>
      <c r="UM317" s="38"/>
      <c r="UN317" s="38"/>
      <c r="UO317" s="38"/>
      <c r="UP317" s="38"/>
      <c r="UQ317" s="38"/>
      <c r="UR317" s="38"/>
      <c r="US317" s="38"/>
      <c r="UT317" s="38"/>
      <c r="UU317" s="38"/>
      <c r="UV317" s="38"/>
      <c r="UW317" s="38"/>
      <c r="UX317" s="38"/>
      <c r="UY317" s="38"/>
      <c r="UZ317" s="38"/>
      <c r="VA317" s="38"/>
      <c r="VB317" s="38"/>
      <c r="VC317" s="38"/>
      <c r="VD317" s="38"/>
      <c r="VE317" s="38"/>
      <c r="VF317" s="38"/>
      <c r="VG317" s="38"/>
      <c r="VH317" s="38"/>
      <c r="VI317" s="38"/>
      <c r="VJ317" s="38"/>
      <c r="VK317" s="38"/>
      <c r="VL317" s="38"/>
      <c r="VM317" s="38"/>
      <c r="VN317" s="38"/>
      <c r="VO317" s="38"/>
      <c r="VP317" s="38"/>
      <c r="VQ317" s="38"/>
      <c r="VR317" s="38"/>
      <c r="VS317" s="38"/>
      <c r="VT317" s="38"/>
      <c r="VU317" s="38"/>
      <c r="VV317" s="38"/>
      <c r="VW317" s="38"/>
      <c r="VX317" s="38"/>
      <c r="VY317" s="38"/>
      <c r="VZ317" s="38"/>
      <c r="WA317" s="38"/>
      <c r="WB317" s="38"/>
      <c r="WC317" s="38"/>
      <c r="WD317" s="38"/>
    </row>
    <row r="318" spans="1:602" s="37" customFormat="1" ht="45" customHeight="1">
      <c r="A318" s="507"/>
      <c r="B318" s="515"/>
      <c r="C318" s="516"/>
      <c r="D318" s="517"/>
      <c r="E318" s="55" t="s">
        <v>779</v>
      </c>
      <c r="F318" s="55" t="s">
        <v>136</v>
      </c>
      <c r="G318" s="518">
        <v>44197</v>
      </c>
      <c r="H318" s="55" t="s">
        <v>137</v>
      </c>
      <c r="I318" s="332" t="s">
        <v>14</v>
      </c>
      <c r="J318" s="332" t="s">
        <v>142</v>
      </c>
      <c r="K318" s="519" t="s">
        <v>778</v>
      </c>
      <c r="L318" s="332" t="s">
        <v>144</v>
      </c>
      <c r="M318" s="520">
        <v>40024.629999999997</v>
      </c>
      <c r="N318" s="520">
        <v>40024.629999999997</v>
      </c>
      <c r="O318" s="521">
        <v>180000</v>
      </c>
      <c r="P318" s="521">
        <v>0</v>
      </c>
      <c r="Q318" s="522">
        <v>0</v>
      </c>
      <c r="R318" s="522">
        <v>0</v>
      </c>
      <c r="S318" s="514">
        <v>3</v>
      </c>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c r="EF318" s="38"/>
      <c r="EG318" s="38"/>
      <c r="EH318" s="38"/>
      <c r="EI318" s="38"/>
      <c r="EJ318" s="38"/>
      <c r="EK318" s="38"/>
      <c r="EL318" s="38"/>
      <c r="EM318" s="38"/>
      <c r="EN318" s="38"/>
      <c r="EO318" s="38"/>
      <c r="EP318" s="38"/>
      <c r="EQ318" s="38"/>
      <c r="ER318" s="38"/>
      <c r="ES318" s="38"/>
      <c r="ET318" s="38"/>
      <c r="EU318" s="38"/>
      <c r="EV318" s="38"/>
      <c r="EW318" s="38"/>
      <c r="EX318" s="38"/>
      <c r="EY318" s="38"/>
      <c r="EZ318" s="38"/>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c r="HO318" s="38"/>
      <c r="HP318" s="38"/>
      <c r="HQ318" s="38"/>
      <c r="HR318" s="38"/>
      <c r="HS318" s="38"/>
      <c r="HT318" s="38"/>
      <c r="HU318" s="38"/>
      <c r="HV318" s="38"/>
      <c r="HW318" s="38"/>
      <c r="HX318" s="38"/>
      <c r="HY318" s="38"/>
      <c r="HZ318" s="38"/>
      <c r="IA318" s="38"/>
      <c r="IB318" s="38"/>
      <c r="IC318" s="38"/>
      <c r="ID318" s="38"/>
      <c r="IE318" s="38"/>
      <c r="IF318" s="38"/>
      <c r="IG318" s="38"/>
      <c r="IH318" s="38"/>
      <c r="II318" s="38"/>
      <c r="IJ318" s="38"/>
      <c r="IK318" s="38"/>
      <c r="IL318" s="38"/>
      <c r="IM318" s="38"/>
      <c r="IN318" s="38"/>
      <c r="IO318" s="38"/>
      <c r="IP318" s="38"/>
      <c r="IQ318" s="38"/>
      <c r="IR318" s="38"/>
      <c r="IS318" s="38"/>
      <c r="IT318" s="38"/>
      <c r="IU318" s="38"/>
      <c r="IV318" s="38"/>
      <c r="IW318" s="38"/>
      <c r="IX318" s="38"/>
      <c r="IY318" s="38"/>
      <c r="IZ318" s="38"/>
      <c r="JA318" s="38"/>
      <c r="JB318" s="38"/>
      <c r="JC318" s="38"/>
      <c r="JD318" s="38"/>
      <c r="JE318" s="38"/>
      <c r="JF318" s="38"/>
      <c r="JG318" s="38"/>
      <c r="JH318" s="38"/>
      <c r="JI318" s="38"/>
      <c r="JJ318" s="38"/>
      <c r="JK318" s="38"/>
      <c r="JL318" s="38"/>
      <c r="JM318" s="38"/>
      <c r="JN318" s="38"/>
      <c r="JO318" s="38"/>
      <c r="JP318" s="38"/>
      <c r="JQ318" s="38"/>
      <c r="JR318" s="38"/>
      <c r="JS318" s="38"/>
      <c r="JT318" s="38"/>
      <c r="JU318" s="38"/>
      <c r="JV318" s="38"/>
      <c r="JW318" s="38"/>
      <c r="JX318" s="38"/>
      <c r="JY318" s="38"/>
      <c r="JZ318" s="38"/>
      <c r="KA318" s="38"/>
      <c r="KB318" s="38"/>
      <c r="KC318" s="38"/>
      <c r="KD318" s="38"/>
      <c r="KE318" s="38"/>
      <c r="KF318" s="38"/>
      <c r="KG318" s="38"/>
      <c r="KH318" s="38"/>
      <c r="KI318" s="38"/>
      <c r="KJ318" s="38"/>
      <c r="KK318" s="38"/>
      <c r="KL318" s="38"/>
      <c r="KM318" s="38"/>
      <c r="KN318" s="38"/>
      <c r="KO318" s="38"/>
      <c r="KP318" s="38"/>
      <c r="KQ318" s="38"/>
      <c r="KR318" s="38"/>
      <c r="KS318" s="38"/>
      <c r="KT318" s="38"/>
      <c r="KU318" s="38"/>
      <c r="KV318" s="38"/>
      <c r="KW318" s="38"/>
      <c r="KX318" s="38"/>
      <c r="KY318" s="38"/>
      <c r="KZ318" s="38"/>
      <c r="LA318" s="38"/>
      <c r="LB318" s="38"/>
      <c r="LC318" s="38"/>
      <c r="LD318" s="38"/>
      <c r="LE318" s="38"/>
      <c r="LF318" s="38"/>
      <c r="LG318" s="38"/>
      <c r="LH318" s="38"/>
      <c r="LI318" s="38"/>
      <c r="LJ318" s="38"/>
      <c r="LK318" s="38"/>
      <c r="LL318" s="38"/>
      <c r="LM318" s="38"/>
      <c r="LN318" s="38"/>
      <c r="LO318" s="38"/>
      <c r="LP318" s="38"/>
      <c r="LQ318" s="38"/>
      <c r="LR318" s="38"/>
      <c r="LS318" s="38"/>
      <c r="LT318" s="38"/>
      <c r="LU318" s="38"/>
      <c r="LV318" s="38"/>
      <c r="LW318" s="38"/>
      <c r="LX318" s="38"/>
      <c r="LY318" s="38"/>
      <c r="LZ318" s="38"/>
      <c r="MA318" s="38"/>
      <c r="MB318" s="38"/>
      <c r="MC318" s="38"/>
      <c r="MD318" s="38"/>
      <c r="ME318" s="38"/>
      <c r="MF318" s="38"/>
      <c r="MG318" s="38"/>
      <c r="MH318" s="38"/>
      <c r="MI318" s="38"/>
      <c r="MJ318" s="38"/>
      <c r="MK318" s="38"/>
      <c r="ML318" s="38"/>
      <c r="MM318" s="38"/>
      <c r="MN318" s="38"/>
      <c r="MO318" s="38"/>
      <c r="MP318" s="38"/>
      <c r="MQ318" s="38"/>
      <c r="MR318" s="38"/>
      <c r="MS318" s="38"/>
      <c r="MT318" s="38"/>
      <c r="MU318" s="38"/>
      <c r="MV318" s="38"/>
      <c r="MW318" s="38"/>
      <c r="MX318" s="38"/>
      <c r="MY318" s="38"/>
      <c r="MZ318" s="38"/>
      <c r="NA318" s="38"/>
      <c r="NB318" s="38"/>
      <c r="NC318" s="38"/>
      <c r="ND318" s="38"/>
      <c r="NE318" s="38"/>
      <c r="NF318" s="38"/>
      <c r="NG318" s="38"/>
      <c r="NH318" s="38"/>
      <c r="NI318" s="38"/>
      <c r="NJ318" s="38"/>
      <c r="NK318" s="38"/>
      <c r="NL318" s="38"/>
      <c r="NM318" s="38"/>
      <c r="NN318" s="38"/>
      <c r="NO318" s="38"/>
      <c r="NP318" s="38"/>
      <c r="NQ318" s="38"/>
      <c r="NR318" s="38"/>
      <c r="NS318" s="38"/>
      <c r="NT318" s="38"/>
      <c r="NU318" s="38"/>
      <c r="NV318" s="38"/>
      <c r="NW318" s="38"/>
      <c r="NX318" s="38"/>
      <c r="NY318" s="38"/>
      <c r="NZ318" s="38"/>
      <c r="OA318" s="38"/>
      <c r="OB318" s="38"/>
      <c r="OC318" s="38"/>
      <c r="OD318" s="38"/>
      <c r="OE318" s="38"/>
      <c r="OF318" s="38"/>
      <c r="OG318" s="38"/>
      <c r="OH318" s="38"/>
      <c r="OI318" s="38"/>
      <c r="OJ318" s="38"/>
      <c r="OK318" s="38"/>
      <c r="OL318" s="38"/>
      <c r="OM318" s="38"/>
      <c r="ON318" s="38"/>
      <c r="OO318" s="38"/>
      <c r="OP318" s="38"/>
      <c r="OQ318" s="38"/>
      <c r="OR318" s="38"/>
      <c r="OS318" s="38"/>
      <c r="OT318" s="38"/>
      <c r="OU318" s="38"/>
      <c r="OV318" s="38"/>
      <c r="OW318" s="38"/>
      <c r="OX318" s="38"/>
      <c r="OY318" s="38"/>
      <c r="OZ318" s="38"/>
      <c r="PA318" s="38"/>
      <c r="PB318" s="38"/>
      <c r="PC318" s="38"/>
      <c r="PD318" s="38"/>
      <c r="PE318" s="38"/>
      <c r="PF318" s="38"/>
      <c r="PG318" s="38"/>
      <c r="PH318" s="38"/>
      <c r="PI318" s="38"/>
      <c r="PJ318" s="38"/>
      <c r="PK318" s="38"/>
      <c r="PL318" s="38"/>
      <c r="PM318" s="38"/>
      <c r="PN318" s="38"/>
      <c r="PO318" s="38"/>
      <c r="PP318" s="38"/>
      <c r="PQ318" s="38"/>
      <c r="PR318" s="38"/>
      <c r="PS318" s="38"/>
      <c r="PT318" s="38"/>
      <c r="PU318" s="38"/>
      <c r="PV318" s="38"/>
      <c r="PW318" s="38"/>
      <c r="PX318" s="38"/>
      <c r="PY318" s="38"/>
      <c r="PZ318" s="38"/>
      <c r="QA318" s="38"/>
      <c r="QB318" s="38"/>
      <c r="QC318" s="38"/>
      <c r="QD318" s="38"/>
      <c r="QE318" s="38"/>
      <c r="QF318" s="38"/>
      <c r="QG318" s="38"/>
      <c r="QH318" s="38"/>
      <c r="QI318" s="38"/>
      <c r="QJ318" s="38"/>
      <c r="QK318" s="38"/>
      <c r="QL318" s="38"/>
      <c r="QM318" s="38"/>
      <c r="QN318" s="38"/>
      <c r="QO318" s="38"/>
      <c r="QP318" s="38"/>
      <c r="QQ318" s="38"/>
      <c r="QR318" s="38"/>
      <c r="QS318" s="38"/>
      <c r="QT318" s="38"/>
      <c r="QU318" s="38"/>
      <c r="QV318" s="38"/>
      <c r="QW318" s="38"/>
      <c r="QX318" s="38"/>
      <c r="QY318" s="38"/>
      <c r="QZ318" s="38"/>
      <c r="RA318" s="38"/>
      <c r="RB318" s="38"/>
      <c r="RC318" s="38"/>
      <c r="RD318" s="38"/>
      <c r="RE318" s="38"/>
      <c r="RF318" s="38"/>
      <c r="RG318" s="38"/>
      <c r="RH318" s="38"/>
      <c r="RI318" s="38"/>
      <c r="RJ318" s="38"/>
      <c r="RK318" s="38"/>
      <c r="RL318" s="38"/>
      <c r="RM318" s="38"/>
      <c r="RN318" s="38"/>
      <c r="RO318" s="38"/>
      <c r="RP318" s="38"/>
      <c r="RQ318" s="38"/>
      <c r="RR318" s="38"/>
      <c r="RS318" s="38"/>
      <c r="RT318" s="38"/>
      <c r="RU318" s="38"/>
      <c r="RV318" s="38"/>
      <c r="RW318" s="38"/>
      <c r="RX318" s="38"/>
      <c r="RY318" s="38"/>
      <c r="RZ318" s="38"/>
      <c r="SA318" s="38"/>
      <c r="SB318" s="38"/>
      <c r="SC318" s="38"/>
      <c r="SD318" s="38"/>
      <c r="SE318" s="38"/>
      <c r="SF318" s="38"/>
      <c r="SG318" s="38"/>
      <c r="SH318" s="38"/>
      <c r="SI318" s="38"/>
      <c r="SJ318" s="38"/>
      <c r="SK318" s="38"/>
      <c r="SL318" s="38"/>
      <c r="SM318" s="38"/>
      <c r="SN318" s="38"/>
      <c r="SO318" s="38"/>
      <c r="SP318" s="38"/>
      <c r="SQ318" s="38"/>
      <c r="SR318" s="38"/>
      <c r="SS318" s="38"/>
      <c r="ST318" s="38"/>
      <c r="SU318" s="38"/>
      <c r="SV318" s="38"/>
      <c r="SW318" s="38"/>
      <c r="SX318" s="38"/>
      <c r="SY318" s="38"/>
      <c r="SZ318" s="38"/>
      <c r="TA318" s="38"/>
      <c r="TB318" s="38"/>
      <c r="TC318" s="38"/>
      <c r="TD318" s="38"/>
      <c r="TE318" s="38"/>
      <c r="TF318" s="38"/>
      <c r="TG318" s="38"/>
      <c r="TH318" s="38"/>
      <c r="TI318" s="38"/>
      <c r="TJ318" s="38"/>
      <c r="TK318" s="38"/>
      <c r="TL318" s="38"/>
      <c r="TM318" s="38"/>
      <c r="TN318" s="38"/>
      <c r="TO318" s="38"/>
      <c r="TP318" s="38"/>
      <c r="TQ318" s="38"/>
      <c r="TR318" s="38"/>
      <c r="TS318" s="38"/>
      <c r="TT318" s="38"/>
      <c r="TU318" s="38"/>
      <c r="TV318" s="38"/>
      <c r="TW318" s="38"/>
      <c r="TX318" s="38"/>
      <c r="TY318" s="38"/>
      <c r="TZ318" s="38"/>
      <c r="UA318" s="38"/>
      <c r="UB318" s="38"/>
      <c r="UC318" s="38"/>
      <c r="UD318" s="38"/>
      <c r="UE318" s="38"/>
      <c r="UF318" s="38"/>
      <c r="UG318" s="38"/>
      <c r="UH318" s="38"/>
      <c r="UI318" s="38"/>
      <c r="UJ318" s="38"/>
      <c r="UK318" s="38"/>
      <c r="UL318" s="38"/>
      <c r="UM318" s="38"/>
      <c r="UN318" s="38"/>
      <c r="UO318" s="38"/>
      <c r="UP318" s="38"/>
      <c r="UQ318" s="38"/>
      <c r="UR318" s="38"/>
      <c r="US318" s="38"/>
      <c r="UT318" s="38"/>
      <c r="UU318" s="38"/>
      <c r="UV318" s="38"/>
      <c r="UW318" s="38"/>
      <c r="UX318" s="38"/>
      <c r="UY318" s="38"/>
      <c r="UZ318" s="38"/>
      <c r="VA318" s="38"/>
      <c r="VB318" s="38"/>
      <c r="VC318" s="38"/>
      <c r="VD318" s="38"/>
      <c r="VE318" s="38"/>
      <c r="VF318" s="38"/>
      <c r="VG318" s="38"/>
      <c r="VH318" s="38"/>
      <c r="VI318" s="38"/>
      <c r="VJ318" s="38"/>
      <c r="VK318" s="38"/>
      <c r="VL318" s="38"/>
      <c r="VM318" s="38"/>
      <c r="VN318" s="38"/>
      <c r="VO318" s="38"/>
      <c r="VP318" s="38"/>
      <c r="VQ318" s="38"/>
      <c r="VR318" s="38"/>
      <c r="VS318" s="38"/>
      <c r="VT318" s="38"/>
      <c r="VU318" s="38"/>
      <c r="VV318" s="38"/>
      <c r="VW318" s="38"/>
      <c r="VX318" s="38"/>
      <c r="VY318" s="38"/>
      <c r="VZ318" s="38"/>
      <c r="WA318" s="38"/>
      <c r="WB318" s="38"/>
      <c r="WC318" s="38"/>
      <c r="WD318" s="38"/>
    </row>
    <row r="319" spans="1:602" s="37" customFormat="1" ht="52.5" customHeight="1">
      <c r="A319" s="507"/>
      <c r="B319" s="523" t="s">
        <v>780</v>
      </c>
      <c r="C319" s="524"/>
      <c r="D319" s="525"/>
      <c r="E319" s="57"/>
      <c r="F319" s="57"/>
      <c r="G319" s="526"/>
      <c r="H319" s="57"/>
      <c r="I319" s="332" t="s">
        <v>14</v>
      </c>
      <c r="J319" s="332" t="s">
        <v>142</v>
      </c>
      <c r="K319" s="519" t="s">
        <v>778</v>
      </c>
      <c r="L319" s="332" t="s">
        <v>202</v>
      </c>
      <c r="M319" s="520">
        <v>1121697</v>
      </c>
      <c r="N319" s="520">
        <v>1121697</v>
      </c>
      <c r="O319" s="521">
        <v>1031000</v>
      </c>
      <c r="P319" s="521">
        <v>1211000</v>
      </c>
      <c r="Q319" s="522">
        <v>1211000</v>
      </c>
      <c r="R319" s="522">
        <v>1211000</v>
      </c>
      <c r="S319" s="514">
        <v>3</v>
      </c>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c r="EL319" s="38"/>
      <c r="EM319" s="38"/>
      <c r="EN319" s="38"/>
      <c r="EO319" s="38"/>
      <c r="EP319" s="38"/>
      <c r="EQ319" s="38"/>
      <c r="ER319" s="38"/>
      <c r="ES319" s="38"/>
      <c r="ET319" s="38"/>
      <c r="EU319" s="38"/>
      <c r="EV319" s="38"/>
      <c r="EW319" s="38"/>
      <c r="EX319" s="38"/>
      <c r="EY319" s="38"/>
      <c r="EZ319" s="38"/>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c r="HO319" s="38"/>
      <c r="HP319" s="38"/>
      <c r="HQ319" s="38"/>
      <c r="HR319" s="38"/>
      <c r="HS319" s="38"/>
      <c r="HT319" s="38"/>
      <c r="HU319" s="38"/>
      <c r="HV319" s="38"/>
      <c r="HW319" s="38"/>
      <c r="HX319" s="38"/>
      <c r="HY319" s="38"/>
      <c r="HZ319" s="38"/>
      <c r="IA319" s="38"/>
      <c r="IB319" s="38"/>
      <c r="IC319" s="38"/>
      <c r="ID319" s="38"/>
      <c r="IE319" s="38"/>
      <c r="IF319" s="38"/>
      <c r="IG319" s="38"/>
      <c r="IH319" s="38"/>
      <c r="II319" s="38"/>
      <c r="IJ319" s="38"/>
      <c r="IK319" s="38"/>
      <c r="IL319" s="38"/>
      <c r="IM319" s="38"/>
      <c r="IN319" s="38"/>
      <c r="IO319" s="38"/>
      <c r="IP319" s="38"/>
      <c r="IQ319" s="38"/>
      <c r="IR319" s="38"/>
      <c r="IS319" s="38"/>
      <c r="IT319" s="38"/>
      <c r="IU319" s="38"/>
      <c r="IV319" s="38"/>
      <c r="IW319" s="38"/>
      <c r="IX319" s="38"/>
      <c r="IY319" s="38"/>
      <c r="IZ319" s="38"/>
      <c r="JA319" s="38"/>
      <c r="JB319" s="38"/>
      <c r="JC319" s="38"/>
      <c r="JD319" s="38"/>
      <c r="JE319" s="38"/>
      <c r="JF319" s="38"/>
      <c r="JG319" s="38"/>
      <c r="JH319" s="38"/>
      <c r="JI319" s="38"/>
      <c r="JJ319" s="38"/>
      <c r="JK319" s="38"/>
      <c r="JL319" s="38"/>
      <c r="JM319" s="38"/>
      <c r="JN319" s="38"/>
      <c r="JO319" s="38"/>
      <c r="JP319" s="38"/>
      <c r="JQ319" s="38"/>
      <c r="JR319" s="38"/>
      <c r="JS319" s="38"/>
      <c r="JT319" s="38"/>
      <c r="JU319" s="38"/>
      <c r="JV319" s="38"/>
      <c r="JW319" s="38"/>
      <c r="JX319" s="38"/>
      <c r="JY319" s="38"/>
      <c r="JZ319" s="38"/>
      <c r="KA319" s="38"/>
      <c r="KB319" s="38"/>
      <c r="KC319" s="38"/>
      <c r="KD319" s="38"/>
      <c r="KE319" s="38"/>
      <c r="KF319" s="38"/>
      <c r="KG319" s="38"/>
      <c r="KH319" s="38"/>
      <c r="KI319" s="38"/>
      <c r="KJ319" s="38"/>
      <c r="KK319" s="38"/>
      <c r="KL319" s="38"/>
      <c r="KM319" s="38"/>
      <c r="KN319" s="38"/>
      <c r="KO319" s="38"/>
      <c r="KP319" s="38"/>
      <c r="KQ319" s="38"/>
      <c r="KR319" s="38"/>
      <c r="KS319" s="38"/>
      <c r="KT319" s="38"/>
      <c r="KU319" s="38"/>
      <c r="KV319" s="38"/>
      <c r="KW319" s="38"/>
      <c r="KX319" s="38"/>
      <c r="KY319" s="38"/>
      <c r="KZ319" s="38"/>
      <c r="LA319" s="38"/>
      <c r="LB319" s="38"/>
      <c r="LC319" s="38"/>
      <c r="LD319" s="38"/>
      <c r="LE319" s="38"/>
      <c r="LF319" s="38"/>
      <c r="LG319" s="38"/>
      <c r="LH319" s="38"/>
      <c r="LI319" s="38"/>
      <c r="LJ319" s="38"/>
      <c r="LK319" s="38"/>
      <c r="LL319" s="38"/>
      <c r="LM319" s="38"/>
      <c r="LN319" s="38"/>
      <c r="LO319" s="38"/>
      <c r="LP319" s="38"/>
      <c r="LQ319" s="38"/>
      <c r="LR319" s="38"/>
      <c r="LS319" s="38"/>
      <c r="LT319" s="38"/>
      <c r="LU319" s="38"/>
      <c r="LV319" s="38"/>
      <c r="LW319" s="38"/>
      <c r="LX319" s="38"/>
      <c r="LY319" s="38"/>
      <c r="LZ319" s="38"/>
      <c r="MA319" s="38"/>
      <c r="MB319" s="38"/>
      <c r="MC319" s="38"/>
      <c r="MD319" s="38"/>
      <c r="ME319" s="38"/>
      <c r="MF319" s="38"/>
      <c r="MG319" s="38"/>
      <c r="MH319" s="38"/>
      <c r="MI319" s="38"/>
      <c r="MJ319" s="38"/>
      <c r="MK319" s="38"/>
      <c r="ML319" s="38"/>
      <c r="MM319" s="38"/>
      <c r="MN319" s="38"/>
      <c r="MO319" s="38"/>
      <c r="MP319" s="38"/>
      <c r="MQ319" s="38"/>
      <c r="MR319" s="38"/>
      <c r="MS319" s="38"/>
      <c r="MT319" s="38"/>
      <c r="MU319" s="38"/>
      <c r="MV319" s="38"/>
      <c r="MW319" s="38"/>
      <c r="MX319" s="38"/>
      <c r="MY319" s="38"/>
      <c r="MZ319" s="38"/>
      <c r="NA319" s="38"/>
      <c r="NB319" s="38"/>
      <c r="NC319" s="38"/>
      <c r="ND319" s="38"/>
      <c r="NE319" s="38"/>
      <c r="NF319" s="38"/>
      <c r="NG319" s="38"/>
      <c r="NH319" s="38"/>
      <c r="NI319" s="38"/>
      <c r="NJ319" s="38"/>
      <c r="NK319" s="38"/>
      <c r="NL319" s="38"/>
      <c r="NM319" s="38"/>
      <c r="NN319" s="38"/>
      <c r="NO319" s="38"/>
      <c r="NP319" s="38"/>
      <c r="NQ319" s="38"/>
      <c r="NR319" s="38"/>
      <c r="NS319" s="38"/>
      <c r="NT319" s="38"/>
      <c r="NU319" s="38"/>
      <c r="NV319" s="38"/>
      <c r="NW319" s="38"/>
      <c r="NX319" s="38"/>
      <c r="NY319" s="38"/>
      <c r="NZ319" s="38"/>
      <c r="OA319" s="38"/>
      <c r="OB319" s="38"/>
      <c r="OC319" s="38"/>
      <c r="OD319" s="38"/>
      <c r="OE319" s="38"/>
      <c r="OF319" s="38"/>
      <c r="OG319" s="38"/>
      <c r="OH319" s="38"/>
      <c r="OI319" s="38"/>
      <c r="OJ319" s="38"/>
      <c r="OK319" s="38"/>
      <c r="OL319" s="38"/>
      <c r="OM319" s="38"/>
      <c r="ON319" s="38"/>
      <c r="OO319" s="38"/>
      <c r="OP319" s="38"/>
      <c r="OQ319" s="38"/>
      <c r="OR319" s="38"/>
      <c r="OS319" s="38"/>
      <c r="OT319" s="38"/>
      <c r="OU319" s="38"/>
      <c r="OV319" s="38"/>
      <c r="OW319" s="38"/>
      <c r="OX319" s="38"/>
      <c r="OY319" s="38"/>
      <c r="OZ319" s="38"/>
      <c r="PA319" s="38"/>
      <c r="PB319" s="38"/>
      <c r="PC319" s="38"/>
      <c r="PD319" s="38"/>
      <c r="PE319" s="38"/>
      <c r="PF319" s="38"/>
      <c r="PG319" s="38"/>
      <c r="PH319" s="38"/>
      <c r="PI319" s="38"/>
      <c r="PJ319" s="38"/>
      <c r="PK319" s="38"/>
      <c r="PL319" s="38"/>
      <c r="PM319" s="38"/>
      <c r="PN319" s="38"/>
      <c r="PO319" s="38"/>
      <c r="PP319" s="38"/>
      <c r="PQ319" s="38"/>
      <c r="PR319" s="38"/>
      <c r="PS319" s="38"/>
      <c r="PT319" s="38"/>
      <c r="PU319" s="38"/>
      <c r="PV319" s="38"/>
      <c r="PW319" s="38"/>
      <c r="PX319" s="38"/>
      <c r="PY319" s="38"/>
      <c r="PZ319" s="38"/>
      <c r="QA319" s="38"/>
      <c r="QB319" s="38"/>
      <c r="QC319" s="38"/>
      <c r="QD319" s="38"/>
      <c r="QE319" s="38"/>
      <c r="QF319" s="38"/>
      <c r="QG319" s="38"/>
      <c r="QH319" s="38"/>
      <c r="QI319" s="38"/>
      <c r="QJ319" s="38"/>
      <c r="QK319" s="38"/>
      <c r="QL319" s="38"/>
      <c r="QM319" s="38"/>
      <c r="QN319" s="38"/>
      <c r="QO319" s="38"/>
      <c r="QP319" s="38"/>
      <c r="QQ319" s="38"/>
      <c r="QR319" s="38"/>
      <c r="QS319" s="38"/>
      <c r="QT319" s="38"/>
      <c r="QU319" s="38"/>
      <c r="QV319" s="38"/>
      <c r="QW319" s="38"/>
      <c r="QX319" s="38"/>
      <c r="QY319" s="38"/>
      <c r="QZ319" s="38"/>
      <c r="RA319" s="38"/>
      <c r="RB319" s="38"/>
      <c r="RC319" s="38"/>
      <c r="RD319" s="38"/>
      <c r="RE319" s="38"/>
      <c r="RF319" s="38"/>
      <c r="RG319" s="38"/>
      <c r="RH319" s="38"/>
      <c r="RI319" s="38"/>
      <c r="RJ319" s="38"/>
      <c r="RK319" s="38"/>
      <c r="RL319" s="38"/>
      <c r="RM319" s="38"/>
      <c r="RN319" s="38"/>
      <c r="RO319" s="38"/>
      <c r="RP319" s="38"/>
      <c r="RQ319" s="38"/>
      <c r="RR319" s="38"/>
      <c r="RS319" s="38"/>
      <c r="RT319" s="38"/>
      <c r="RU319" s="38"/>
      <c r="RV319" s="38"/>
      <c r="RW319" s="38"/>
      <c r="RX319" s="38"/>
      <c r="RY319" s="38"/>
      <c r="RZ319" s="38"/>
      <c r="SA319" s="38"/>
      <c r="SB319" s="38"/>
      <c r="SC319" s="38"/>
      <c r="SD319" s="38"/>
      <c r="SE319" s="38"/>
      <c r="SF319" s="38"/>
      <c r="SG319" s="38"/>
      <c r="SH319" s="38"/>
      <c r="SI319" s="38"/>
      <c r="SJ319" s="38"/>
      <c r="SK319" s="38"/>
      <c r="SL319" s="38"/>
      <c r="SM319" s="38"/>
      <c r="SN319" s="38"/>
      <c r="SO319" s="38"/>
      <c r="SP319" s="38"/>
      <c r="SQ319" s="38"/>
      <c r="SR319" s="38"/>
      <c r="SS319" s="38"/>
      <c r="ST319" s="38"/>
      <c r="SU319" s="38"/>
      <c r="SV319" s="38"/>
      <c r="SW319" s="38"/>
      <c r="SX319" s="38"/>
      <c r="SY319" s="38"/>
      <c r="SZ319" s="38"/>
      <c r="TA319" s="38"/>
      <c r="TB319" s="38"/>
      <c r="TC319" s="38"/>
      <c r="TD319" s="38"/>
      <c r="TE319" s="38"/>
      <c r="TF319" s="38"/>
      <c r="TG319" s="38"/>
      <c r="TH319" s="38"/>
      <c r="TI319" s="38"/>
      <c r="TJ319" s="38"/>
      <c r="TK319" s="38"/>
      <c r="TL319" s="38"/>
      <c r="TM319" s="38"/>
      <c r="TN319" s="38"/>
      <c r="TO319" s="38"/>
      <c r="TP319" s="38"/>
      <c r="TQ319" s="38"/>
      <c r="TR319" s="38"/>
      <c r="TS319" s="38"/>
      <c r="TT319" s="38"/>
      <c r="TU319" s="38"/>
      <c r="TV319" s="38"/>
      <c r="TW319" s="38"/>
      <c r="TX319" s="38"/>
      <c r="TY319" s="38"/>
      <c r="TZ319" s="38"/>
      <c r="UA319" s="38"/>
      <c r="UB319" s="38"/>
      <c r="UC319" s="38"/>
      <c r="UD319" s="38"/>
      <c r="UE319" s="38"/>
      <c r="UF319" s="38"/>
      <c r="UG319" s="38"/>
      <c r="UH319" s="38"/>
      <c r="UI319" s="38"/>
      <c r="UJ319" s="38"/>
      <c r="UK319" s="38"/>
      <c r="UL319" s="38"/>
      <c r="UM319" s="38"/>
      <c r="UN319" s="38"/>
      <c r="UO319" s="38"/>
      <c r="UP319" s="38"/>
      <c r="UQ319" s="38"/>
      <c r="UR319" s="38"/>
      <c r="US319" s="38"/>
      <c r="UT319" s="38"/>
      <c r="UU319" s="38"/>
      <c r="UV319" s="38"/>
      <c r="UW319" s="38"/>
      <c r="UX319" s="38"/>
      <c r="UY319" s="38"/>
      <c r="UZ319" s="38"/>
      <c r="VA319" s="38"/>
      <c r="VB319" s="38"/>
      <c r="VC319" s="38"/>
      <c r="VD319" s="38"/>
      <c r="VE319" s="38"/>
      <c r="VF319" s="38"/>
      <c r="VG319" s="38"/>
      <c r="VH319" s="38"/>
      <c r="VI319" s="38"/>
      <c r="VJ319" s="38"/>
      <c r="VK319" s="38"/>
      <c r="VL319" s="38"/>
      <c r="VM319" s="38"/>
      <c r="VN319" s="38"/>
      <c r="VO319" s="38"/>
      <c r="VP319" s="38"/>
      <c r="VQ319" s="38"/>
      <c r="VR319" s="38"/>
      <c r="VS319" s="38"/>
      <c r="VT319" s="38"/>
      <c r="VU319" s="38"/>
      <c r="VV319" s="38"/>
      <c r="VW319" s="38"/>
      <c r="VX319" s="38"/>
      <c r="VY319" s="38"/>
      <c r="VZ319" s="38"/>
      <c r="WA319" s="38"/>
      <c r="WB319" s="38"/>
      <c r="WC319" s="38"/>
      <c r="WD319" s="38"/>
    </row>
    <row r="320" spans="1:602" s="39" customFormat="1" ht="57" customHeight="1">
      <c r="A320" s="507"/>
      <c r="B320" s="508" t="s">
        <v>781</v>
      </c>
      <c r="C320" s="527" t="s">
        <v>782</v>
      </c>
      <c r="D320" s="50" t="s">
        <v>776</v>
      </c>
      <c r="E320" s="50" t="s">
        <v>783</v>
      </c>
      <c r="F320" s="55" t="s">
        <v>136</v>
      </c>
      <c r="G320" s="518">
        <v>39814</v>
      </c>
      <c r="H320" s="518" t="s">
        <v>137</v>
      </c>
      <c r="I320" s="512" t="s">
        <v>14</v>
      </c>
      <c r="J320" s="512" t="s">
        <v>142</v>
      </c>
      <c r="K320" s="512" t="s">
        <v>784</v>
      </c>
      <c r="L320" s="512" t="s">
        <v>146</v>
      </c>
      <c r="M320" s="505">
        <f>SUM(M321:M327)</f>
        <v>15585188.25</v>
      </c>
      <c r="N320" s="505">
        <f>SUM(N321:N327)</f>
        <v>15053137.690000001</v>
      </c>
      <c r="O320" s="505">
        <f>O327+O325+O321+O322+O323+O326+O324</f>
        <v>14007600</v>
      </c>
      <c r="P320" s="505">
        <f>SUM(P321:P327)</f>
        <v>13681600</v>
      </c>
      <c r="Q320" s="505">
        <f t="shared" ref="Q320:R320" si="29">SUM(Q321:Q327)</f>
        <v>13681600</v>
      </c>
      <c r="R320" s="505">
        <f t="shared" si="29"/>
        <v>13681600</v>
      </c>
      <c r="S320" s="528"/>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c r="EN320" s="38"/>
      <c r="EO320" s="38"/>
      <c r="EP320" s="38"/>
      <c r="EQ320" s="38"/>
      <c r="ER320" s="38"/>
      <c r="ES320" s="38"/>
      <c r="ET320" s="38"/>
      <c r="EU320" s="38"/>
      <c r="EV320" s="38"/>
      <c r="EW320" s="38"/>
      <c r="EX320" s="38"/>
      <c r="EY320" s="38"/>
      <c r="EZ320" s="38"/>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c r="HO320" s="38"/>
      <c r="HP320" s="38"/>
      <c r="HQ320" s="38"/>
      <c r="HR320" s="38"/>
      <c r="HS320" s="38"/>
      <c r="HT320" s="38"/>
      <c r="HU320" s="38"/>
      <c r="HV320" s="38"/>
      <c r="HW320" s="38"/>
      <c r="HX320" s="38"/>
      <c r="HY320" s="38"/>
      <c r="HZ320" s="38"/>
      <c r="IA320" s="38"/>
      <c r="IB320" s="38"/>
      <c r="IC320" s="38"/>
      <c r="ID320" s="38"/>
      <c r="IE320" s="38"/>
      <c r="IF320" s="38"/>
      <c r="IG320" s="38"/>
      <c r="IH320" s="38"/>
      <c r="II320" s="38"/>
      <c r="IJ320" s="38"/>
      <c r="IK320" s="38"/>
      <c r="IL320" s="38"/>
      <c r="IM320" s="38"/>
      <c r="IN320" s="38"/>
      <c r="IO320" s="38"/>
      <c r="IP320" s="38"/>
      <c r="IQ320" s="38"/>
      <c r="IR320" s="38"/>
      <c r="IS320" s="38"/>
      <c r="IT320" s="38"/>
      <c r="IU320" s="38"/>
      <c r="IV320" s="38"/>
      <c r="IW320" s="38"/>
      <c r="IX320" s="38"/>
      <c r="IY320" s="38"/>
      <c r="IZ320" s="38"/>
      <c r="JA320" s="38"/>
      <c r="JB320" s="38"/>
      <c r="JC320" s="38"/>
      <c r="JD320" s="38"/>
      <c r="JE320" s="38"/>
      <c r="JF320" s="38"/>
      <c r="JG320" s="38"/>
      <c r="JH320" s="38"/>
      <c r="JI320" s="38"/>
      <c r="JJ320" s="38"/>
      <c r="JK320" s="38"/>
      <c r="JL320" s="38"/>
      <c r="JM320" s="38"/>
      <c r="JN320" s="38"/>
      <c r="JO320" s="38"/>
      <c r="JP320" s="38"/>
      <c r="JQ320" s="38"/>
      <c r="JR320" s="38"/>
      <c r="JS320" s="38"/>
      <c r="JT320" s="38"/>
      <c r="JU320" s="38"/>
      <c r="JV320" s="38"/>
      <c r="JW320" s="38"/>
      <c r="JX320" s="38"/>
      <c r="JY320" s="38"/>
      <c r="JZ320" s="38"/>
      <c r="KA320" s="38"/>
      <c r="KB320" s="38"/>
      <c r="KC320" s="38"/>
      <c r="KD320" s="38"/>
      <c r="KE320" s="38"/>
      <c r="KF320" s="38"/>
      <c r="KG320" s="38"/>
      <c r="KH320" s="38"/>
      <c r="KI320" s="38"/>
      <c r="KJ320" s="38"/>
      <c r="KK320" s="38"/>
      <c r="KL320" s="38"/>
      <c r="KM320" s="38"/>
      <c r="KN320" s="38"/>
      <c r="KO320" s="38"/>
      <c r="KP320" s="38"/>
      <c r="KQ320" s="38"/>
      <c r="KR320" s="38"/>
      <c r="KS320" s="38"/>
      <c r="KT320" s="38"/>
      <c r="KU320" s="38"/>
      <c r="KV320" s="38"/>
      <c r="KW320" s="38"/>
      <c r="KX320" s="38"/>
      <c r="KY320" s="38"/>
      <c r="KZ320" s="38"/>
      <c r="LA320" s="38"/>
      <c r="LB320" s="38"/>
      <c r="LC320" s="38"/>
      <c r="LD320" s="38"/>
      <c r="LE320" s="38"/>
      <c r="LF320" s="38"/>
      <c r="LG320" s="38"/>
      <c r="LH320" s="38"/>
      <c r="LI320" s="38"/>
      <c r="LJ320" s="38"/>
      <c r="LK320" s="38"/>
      <c r="LL320" s="38"/>
      <c r="LM320" s="38"/>
      <c r="LN320" s="38"/>
      <c r="LO320" s="38"/>
      <c r="LP320" s="38"/>
      <c r="LQ320" s="38"/>
      <c r="LR320" s="38"/>
      <c r="LS320" s="38"/>
      <c r="LT320" s="38"/>
      <c r="LU320" s="38"/>
      <c r="LV320" s="38"/>
      <c r="LW320" s="38"/>
      <c r="LX320" s="38"/>
      <c r="LY320" s="38"/>
      <c r="LZ320" s="38"/>
      <c r="MA320" s="38"/>
      <c r="MB320" s="38"/>
      <c r="MC320" s="38"/>
      <c r="MD320" s="38"/>
      <c r="ME320" s="38"/>
      <c r="MF320" s="38"/>
      <c r="MG320" s="38"/>
      <c r="MH320" s="38"/>
      <c r="MI320" s="38"/>
      <c r="MJ320" s="38"/>
      <c r="MK320" s="38"/>
      <c r="ML320" s="38"/>
      <c r="MM320" s="38"/>
      <c r="MN320" s="38"/>
      <c r="MO320" s="38"/>
      <c r="MP320" s="38"/>
      <c r="MQ320" s="38"/>
      <c r="MR320" s="38"/>
      <c r="MS320" s="38"/>
      <c r="MT320" s="38"/>
      <c r="MU320" s="38"/>
      <c r="MV320" s="38"/>
      <c r="MW320" s="38"/>
      <c r="MX320" s="38"/>
      <c r="MY320" s="38"/>
      <c r="MZ320" s="38"/>
      <c r="NA320" s="38"/>
      <c r="NB320" s="38"/>
      <c r="NC320" s="38"/>
      <c r="ND320" s="38"/>
      <c r="NE320" s="38"/>
      <c r="NF320" s="38"/>
      <c r="NG320" s="38"/>
      <c r="NH320" s="38"/>
      <c r="NI320" s="38"/>
      <c r="NJ320" s="38"/>
      <c r="NK320" s="38"/>
      <c r="NL320" s="38"/>
      <c r="NM320" s="38"/>
      <c r="NN320" s="38"/>
      <c r="NO320" s="38"/>
      <c r="NP320" s="38"/>
      <c r="NQ320" s="38"/>
      <c r="NR320" s="38"/>
      <c r="NS320" s="38"/>
      <c r="NT320" s="38"/>
      <c r="NU320" s="38"/>
      <c r="NV320" s="38"/>
      <c r="NW320" s="38"/>
      <c r="NX320" s="38"/>
      <c r="NY320" s="38"/>
      <c r="NZ320" s="38"/>
      <c r="OA320" s="38"/>
      <c r="OB320" s="38"/>
      <c r="OC320" s="38"/>
      <c r="OD320" s="38"/>
      <c r="OE320" s="38"/>
      <c r="OF320" s="38"/>
      <c r="OG320" s="38"/>
      <c r="OH320" s="38"/>
      <c r="OI320" s="38"/>
      <c r="OJ320" s="38"/>
      <c r="OK320" s="38"/>
      <c r="OL320" s="38"/>
      <c r="OM320" s="38"/>
      <c r="ON320" s="38"/>
      <c r="OO320" s="38"/>
      <c r="OP320" s="38"/>
      <c r="OQ320" s="38"/>
      <c r="OR320" s="38"/>
      <c r="OS320" s="38"/>
      <c r="OT320" s="38"/>
      <c r="OU320" s="38"/>
      <c r="OV320" s="38"/>
      <c r="OW320" s="38"/>
      <c r="OX320" s="38"/>
      <c r="OY320" s="38"/>
      <c r="OZ320" s="38"/>
      <c r="PA320" s="38"/>
      <c r="PB320" s="38"/>
      <c r="PC320" s="38"/>
      <c r="PD320" s="38"/>
      <c r="PE320" s="38"/>
      <c r="PF320" s="38"/>
      <c r="PG320" s="38"/>
      <c r="PH320" s="38"/>
      <c r="PI320" s="38"/>
      <c r="PJ320" s="38"/>
      <c r="PK320" s="38"/>
      <c r="PL320" s="38"/>
      <c r="PM320" s="38"/>
      <c r="PN320" s="38"/>
      <c r="PO320" s="38"/>
      <c r="PP320" s="38"/>
      <c r="PQ320" s="38"/>
      <c r="PR320" s="38"/>
      <c r="PS320" s="38"/>
      <c r="PT320" s="38"/>
      <c r="PU320" s="38"/>
      <c r="PV320" s="38"/>
      <c r="PW320" s="38"/>
      <c r="PX320" s="38"/>
      <c r="PY320" s="38"/>
      <c r="PZ320" s="38"/>
      <c r="QA320" s="38"/>
      <c r="QB320" s="38"/>
      <c r="QC320" s="38"/>
      <c r="QD320" s="38"/>
      <c r="QE320" s="38"/>
      <c r="QF320" s="38"/>
      <c r="QG320" s="38"/>
      <c r="QH320" s="38"/>
      <c r="QI320" s="38"/>
      <c r="QJ320" s="38"/>
      <c r="QK320" s="38"/>
      <c r="QL320" s="38"/>
      <c r="QM320" s="38"/>
      <c r="QN320" s="38"/>
      <c r="QO320" s="38"/>
      <c r="QP320" s="38"/>
      <c r="QQ320" s="38"/>
      <c r="QR320" s="38"/>
      <c r="QS320" s="38"/>
      <c r="QT320" s="38"/>
      <c r="QU320" s="38"/>
      <c r="QV320" s="38"/>
      <c r="QW320" s="38"/>
      <c r="QX320" s="38"/>
      <c r="QY320" s="38"/>
      <c r="QZ320" s="38"/>
      <c r="RA320" s="38"/>
      <c r="RB320" s="38"/>
      <c r="RC320" s="38"/>
      <c r="RD320" s="38"/>
      <c r="RE320" s="38"/>
      <c r="RF320" s="38"/>
      <c r="RG320" s="38"/>
      <c r="RH320" s="38"/>
      <c r="RI320" s="38"/>
      <c r="RJ320" s="38"/>
      <c r="RK320" s="38"/>
      <c r="RL320" s="38"/>
      <c r="RM320" s="38"/>
      <c r="RN320" s="38"/>
      <c r="RO320" s="38"/>
      <c r="RP320" s="38"/>
      <c r="RQ320" s="38"/>
      <c r="RR320" s="38"/>
      <c r="RS320" s="38"/>
      <c r="RT320" s="38"/>
      <c r="RU320" s="38"/>
      <c r="RV320" s="38"/>
      <c r="RW320" s="38"/>
      <c r="RX320" s="38"/>
      <c r="RY320" s="38"/>
      <c r="RZ320" s="38"/>
      <c r="SA320" s="38"/>
      <c r="SB320" s="38"/>
      <c r="SC320" s="38"/>
      <c r="SD320" s="38"/>
      <c r="SE320" s="38"/>
      <c r="SF320" s="38"/>
      <c r="SG320" s="38"/>
      <c r="SH320" s="38"/>
      <c r="SI320" s="38"/>
      <c r="SJ320" s="38"/>
      <c r="SK320" s="38"/>
      <c r="SL320" s="38"/>
      <c r="SM320" s="38"/>
      <c r="SN320" s="38"/>
      <c r="SO320" s="38"/>
      <c r="SP320" s="38"/>
      <c r="SQ320" s="38"/>
      <c r="SR320" s="38"/>
      <c r="SS320" s="38"/>
      <c r="ST320" s="38"/>
      <c r="SU320" s="38"/>
      <c r="SV320" s="38"/>
      <c r="SW320" s="38"/>
      <c r="SX320" s="38"/>
      <c r="SY320" s="38"/>
      <c r="SZ320" s="38"/>
      <c r="TA320" s="38"/>
      <c r="TB320" s="38"/>
      <c r="TC320" s="38"/>
      <c r="TD320" s="38"/>
      <c r="TE320" s="38"/>
      <c r="TF320" s="38"/>
      <c r="TG320" s="38"/>
      <c r="TH320" s="38"/>
      <c r="TI320" s="38"/>
      <c r="TJ320" s="38"/>
      <c r="TK320" s="38"/>
      <c r="TL320" s="38"/>
      <c r="TM320" s="38"/>
      <c r="TN320" s="38"/>
      <c r="TO320" s="38"/>
      <c r="TP320" s="38"/>
      <c r="TQ320" s="38"/>
      <c r="TR320" s="38"/>
      <c r="TS320" s="38"/>
      <c r="TT320" s="38"/>
      <c r="TU320" s="38"/>
      <c r="TV320" s="38"/>
      <c r="TW320" s="38"/>
      <c r="TX320" s="38"/>
      <c r="TY320" s="38"/>
      <c r="TZ320" s="38"/>
      <c r="UA320" s="38"/>
      <c r="UB320" s="38"/>
      <c r="UC320" s="38"/>
      <c r="UD320" s="38"/>
      <c r="UE320" s="38"/>
      <c r="UF320" s="38"/>
      <c r="UG320" s="38"/>
      <c r="UH320" s="38"/>
      <c r="UI320" s="38"/>
      <c r="UJ320" s="38"/>
      <c r="UK320" s="38"/>
      <c r="UL320" s="38"/>
      <c r="UM320" s="38"/>
      <c r="UN320" s="38"/>
      <c r="UO320" s="38"/>
      <c r="UP320" s="38"/>
      <c r="UQ320" s="38"/>
      <c r="UR320" s="38"/>
      <c r="US320" s="38"/>
      <c r="UT320" s="38"/>
      <c r="UU320" s="38"/>
      <c r="UV320" s="38"/>
      <c r="UW320" s="38"/>
      <c r="UX320" s="38"/>
      <c r="UY320" s="38"/>
      <c r="UZ320" s="38"/>
      <c r="VA320" s="38"/>
      <c r="VB320" s="38"/>
      <c r="VC320" s="38"/>
      <c r="VD320" s="38"/>
      <c r="VE320" s="38"/>
      <c r="VF320" s="38"/>
      <c r="VG320" s="38"/>
      <c r="VH320" s="38"/>
      <c r="VI320" s="38"/>
      <c r="VJ320" s="38"/>
      <c r="VK320" s="38"/>
      <c r="VL320" s="38"/>
      <c r="VM320" s="38"/>
      <c r="VN320" s="38"/>
      <c r="VO320" s="38"/>
      <c r="VP320" s="38"/>
      <c r="VQ320" s="38"/>
      <c r="VR320" s="38"/>
      <c r="VS320" s="38"/>
      <c r="VT320" s="38"/>
      <c r="VU320" s="38"/>
      <c r="VV320" s="38"/>
      <c r="VW320" s="38"/>
      <c r="VX320" s="38"/>
      <c r="VY320" s="38"/>
      <c r="VZ320" s="38"/>
      <c r="WA320" s="38"/>
      <c r="WB320" s="38"/>
      <c r="WC320" s="38"/>
      <c r="WD320" s="38"/>
    </row>
    <row r="321" spans="1:602" s="37" customFormat="1" ht="15">
      <c r="A321" s="529"/>
      <c r="B321" s="530"/>
      <c r="C321" s="530"/>
      <c r="D321" s="531"/>
      <c r="E321" s="531"/>
      <c r="F321" s="532"/>
      <c r="G321" s="532"/>
      <c r="H321" s="532"/>
      <c r="I321" s="276" t="s">
        <v>14</v>
      </c>
      <c r="J321" s="276" t="s">
        <v>142</v>
      </c>
      <c r="K321" s="533" t="s">
        <v>784</v>
      </c>
      <c r="L321" s="276" t="s">
        <v>147</v>
      </c>
      <c r="M321" s="520">
        <v>3710300</v>
      </c>
      <c r="N321" s="520">
        <v>3710159.78</v>
      </c>
      <c r="O321" s="534">
        <v>3932800</v>
      </c>
      <c r="P321" s="534">
        <v>3932800</v>
      </c>
      <c r="Q321" s="520">
        <v>3932800</v>
      </c>
      <c r="R321" s="520">
        <v>3932800</v>
      </c>
      <c r="S321" s="535">
        <v>3</v>
      </c>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c r="EN321" s="38"/>
      <c r="EO321" s="38"/>
      <c r="EP321" s="38"/>
      <c r="EQ321" s="38"/>
      <c r="ER321" s="38"/>
      <c r="ES321" s="38"/>
      <c r="ET321" s="38"/>
      <c r="EU321" s="38"/>
      <c r="EV321" s="38"/>
      <c r="EW321" s="38"/>
      <c r="EX321" s="38"/>
      <c r="EY321" s="38"/>
      <c r="EZ321" s="38"/>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c r="HO321" s="38"/>
      <c r="HP321" s="38"/>
      <c r="HQ321" s="38"/>
      <c r="HR321" s="38"/>
      <c r="HS321" s="38"/>
      <c r="HT321" s="38"/>
      <c r="HU321" s="38"/>
      <c r="HV321" s="38"/>
      <c r="HW321" s="38"/>
      <c r="HX321" s="38"/>
      <c r="HY321" s="38"/>
      <c r="HZ321" s="38"/>
      <c r="IA321" s="38"/>
      <c r="IB321" s="38"/>
      <c r="IC321" s="38"/>
      <c r="ID321" s="38"/>
      <c r="IE321" s="38"/>
      <c r="IF321" s="38"/>
      <c r="IG321" s="38"/>
      <c r="IH321" s="38"/>
      <c r="II321" s="38"/>
      <c r="IJ321" s="38"/>
      <c r="IK321" s="38"/>
      <c r="IL321" s="38"/>
      <c r="IM321" s="38"/>
      <c r="IN321" s="38"/>
      <c r="IO321" s="38"/>
      <c r="IP321" s="38"/>
      <c r="IQ321" s="38"/>
      <c r="IR321" s="38"/>
      <c r="IS321" s="38"/>
      <c r="IT321" s="38"/>
      <c r="IU321" s="38"/>
      <c r="IV321" s="38"/>
      <c r="IW321" s="38"/>
      <c r="IX321" s="38"/>
      <c r="IY321" s="38"/>
      <c r="IZ321" s="38"/>
      <c r="JA321" s="38"/>
      <c r="JB321" s="38"/>
      <c r="JC321" s="38"/>
      <c r="JD321" s="38"/>
      <c r="JE321" s="38"/>
      <c r="JF321" s="38"/>
      <c r="JG321" s="38"/>
      <c r="JH321" s="38"/>
      <c r="JI321" s="38"/>
      <c r="JJ321" s="38"/>
      <c r="JK321" s="38"/>
      <c r="JL321" s="38"/>
      <c r="JM321" s="38"/>
      <c r="JN321" s="38"/>
      <c r="JO321" s="38"/>
      <c r="JP321" s="38"/>
      <c r="JQ321" s="38"/>
      <c r="JR321" s="38"/>
      <c r="JS321" s="38"/>
      <c r="JT321" s="38"/>
      <c r="JU321" s="38"/>
      <c r="JV321" s="38"/>
      <c r="JW321" s="38"/>
      <c r="JX321" s="38"/>
      <c r="JY321" s="38"/>
      <c r="JZ321" s="38"/>
      <c r="KA321" s="38"/>
      <c r="KB321" s="38"/>
      <c r="KC321" s="38"/>
      <c r="KD321" s="38"/>
      <c r="KE321" s="38"/>
      <c r="KF321" s="38"/>
      <c r="KG321" s="38"/>
      <c r="KH321" s="38"/>
      <c r="KI321" s="38"/>
      <c r="KJ321" s="38"/>
      <c r="KK321" s="38"/>
      <c r="KL321" s="38"/>
      <c r="KM321" s="38"/>
      <c r="KN321" s="38"/>
      <c r="KO321" s="38"/>
      <c r="KP321" s="38"/>
      <c r="KQ321" s="38"/>
      <c r="KR321" s="38"/>
      <c r="KS321" s="38"/>
      <c r="KT321" s="38"/>
      <c r="KU321" s="38"/>
      <c r="KV321" s="38"/>
      <c r="KW321" s="38"/>
      <c r="KX321" s="38"/>
      <c r="KY321" s="38"/>
      <c r="KZ321" s="38"/>
      <c r="LA321" s="38"/>
      <c r="LB321" s="38"/>
      <c r="LC321" s="38"/>
      <c r="LD321" s="38"/>
      <c r="LE321" s="38"/>
      <c r="LF321" s="38"/>
      <c r="LG321" s="38"/>
      <c r="LH321" s="38"/>
      <c r="LI321" s="38"/>
      <c r="LJ321" s="38"/>
      <c r="LK321" s="38"/>
      <c r="LL321" s="38"/>
      <c r="LM321" s="38"/>
      <c r="LN321" s="38"/>
      <c r="LO321" s="38"/>
      <c r="LP321" s="38"/>
      <c r="LQ321" s="38"/>
      <c r="LR321" s="38"/>
      <c r="LS321" s="38"/>
      <c r="LT321" s="38"/>
      <c r="LU321" s="38"/>
      <c r="LV321" s="38"/>
      <c r="LW321" s="38"/>
      <c r="LX321" s="38"/>
      <c r="LY321" s="38"/>
      <c r="LZ321" s="38"/>
      <c r="MA321" s="38"/>
      <c r="MB321" s="38"/>
      <c r="MC321" s="38"/>
      <c r="MD321" s="38"/>
      <c r="ME321" s="38"/>
      <c r="MF321" s="38"/>
      <c r="MG321" s="38"/>
      <c r="MH321" s="38"/>
      <c r="MI321" s="38"/>
      <c r="MJ321" s="38"/>
      <c r="MK321" s="38"/>
      <c r="ML321" s="38"/>
      <c r="MM321" s="38"/>
      <c r="MN321" s="38"/>
      <c r="MO321" s="38"/>
      <c r="MP321" s="38"/>
      <c r="MQ321" s="38"/>
      <c r="MR321" s="38"/>
      <c r="MS321" s="38"/>
      <c r="MT321" s="38"/>
      <c r="MU321" s="38"/>
      <c r="MV321" s="38"/>
      <c r="MW321" s="38"/>
      <c r="MX321" s="38"/>
      <c r="MY321" s="38"/>
      <c r="MZ321" s="38"/>
      <c r="NA321" s="38"/>
      <c r="NB321" s="38"/>
      <c r="NC321" s="38"/>
      <c r="ND321" s="38"/>
      <c r="NE321" s="38"/>
      <c r="NF321" s="38"/>
      <c r="NG321" s="38"/>
      <c r="NH321" s="38"/>
      <c r="NI321" s="38"/>
      <c r="NJ321" s="38"/>
      <c r="NK321" s="38"/>
      <c r="NL321" s="38"/>
      <c r="NM321" s="38"/>
      <c r="NN321" s="38"/>
      <c r="NO321" s="38"/>
      <c r="NP321" s="38"/>
      <c r="NQ321" s="38"/>
      <c r="NR321" s="38"/>
      <c r="NS321" s="38"/>
      <c r="NT321" s="38"/>
      <c r="NU321" s="38"/>
      <c r="NV321" s="38"/>
      <c r="NW321" s="38"/>
      <c r="NX321" s="38"/>
      <c r="NY321" s="38"/>
      <c r="NZ321" s="38"/>
      <c r="OA321" s="38"/>
      <c r="OB321" s="38"/>
      <c r="OC321" s="38"/>
      <c r="OD321" s="38"/>
      <c r="OE321" s="38"/>
      <c r="OF321" s="38"/>
      <c r="OG321" s="38"/>
      <c r="OH321" s="38"/>
      <c r="OI321" s="38"/>
      <c r="OJ321" s="38"/>
      <c r="OK321" s="38"/>
      <c r="OL321" s="38"/>
      <c r="OM321" s="38"/>
      <c r="ON321" s="38"/>
      <c r="OO321" s="38"/>
      <c r="OP321" s="38"/>
      <c r="OQ321" s="38"/>
      <c r="OR321" s="38"/>
      <c r="OS321" s="38"/>
      <c r="OT321" s="38"/>
      <c r="OU321" s="38"/>
      <c r="OV321" s="38"/>
      <c r="OW321" s="38"/>
      <c r="OX321" s="38"/>
      <c r="OY321" s="38"/>
      <c r="OZ321" s="38"/>
      <c r="PA321" s="38"/>
      <c r="PB321" s="38"/>
      <c r="PC321" s="38"/>
      <c r="PD321" s="38"/>
      <c r="PE321" s="38"/>
      <c r="PF321" s="38"/>
      <c r="PG321" s="38"/>
      <c r="PH321" s="38"/>
      <c r="PI321" s="38"/>
      <c r="PJ321" s="38"/>
      <c r="PK321" s="38"/>
      <c r="PL321" s="38"/>
      <c r="PM321" s="38"/>
      <c r="PN321" s="38"/>
      <c r="PO321" s="38"/>
      <c r="PP321" s="38"/>
      <c r="PQ321" s="38"/>
      <c r="PR321" s="38"/>
      <c r="PS321" s="38"/>
      <c r="PT321" s="38"/>
      <c r="PU321" s="38"/>
      <c r="PV321" s="38"/>
      <c r="PW321" s="38"/>
      <c r="PX321" s="38"/>
      <c r="PY321" s="38"/>
      <c r="PZ321" s="38"/>
      <c r="QA321" s="38"/>
      <c r="QB321" s="38"/>
      <c r="QC321" s="38"/>
      <c r="QD321" s="38"/>
      <c r="QE321" s="38"/>
      <c r="QF321" s="38"/>
      <c r="QG321" s="38"/>
      <c r="QH321" s="38"/>
      <c r="QI321" s="38"/>
      <c r="QJ321" s="38"/>
      <c r="QK321" s="38"/>
      <c r="QL321" s="38"/>
      <c r="QM321" s="38"/>
      <c r="QN321" s="38"/>
      <c r="QO321" s="38"/>
      <c r="QP321" s="38"/>
      <c r="QQ321" s="38"/>
      <c r="QR321" s="38"/>
      <c r="QS321" s="38"/>
      <c r="QT321" s="38"/>
      <c r="QU321" s="38"/>
      <c r="QV321" s="38"/>
      <c r="QW321" s="38"/>
      <c r="QX321" s="38"/>
      <c r="QY321" s="38"/>
      <c r="QZ321" s="38"/>
      <c r="RA321" s="38"/>
      <c r="RB321" s="38"/>
      <c r="RC321" s="38"/>
      <c r="RD321" s="38"/>
      <c r="RE321" s="38"/>
      <c r="RF321" s="38"/>
      <c r="RG321" s="38"/>
      <c r="RH321" s="38"/>
      <c r="RI321" s="38"/>
      <c r="RJ321" s="38"/>
      <c r="RK321" s="38"/>
      <c r="RL321" s="38"/>
      <c r="RM321" s="38"/>
      <c r="RN321" s="38"/>
      <c r="RO321" s="38"/>
      <c r="RP321" s="38"/>
      <c r="RQ321" s="38"/>
      <c r="RR321" s="38"/>
      <c r="RS321" s="38"/>
      <c r="RT321" s="38"/>
      <c r="RU321" s="38"/>
      <c r="RV321" s="38"/>
      <c r="RW321" s="38"/>
      <c r="RX321" s="38"/>
      <c r="RY321" s="38"/>
      <c r="RZ321" s="38"/>
      <c r="SA321" s="38"/>
      <c r="SB321" s="38"/>
      <c r="SC321" s="38"/>
      <c r="SD321" s="38"/>
      <c r="SE321" s="38"/>
      <c r="SF321" s="38"/>
      <c r="SG321" s="38"/>
      <c r="SH321" s="38"/>
      <c r="SI321" s="38"/>
      <c r="SJ321" s="38"/>
      <c r="SK321" s="38"/>
      <c r="SL321" s="38"/>
      <c r="SM321" s="38"/>
      <c r="SN321" s="38"/>
      <c r="SO321" s="38"/>
      <c r="SP321" s="38"/>
      <c r="SQ321" s="38"/>
      <c r="SR321" s="38"/>
      <c r="SS321" s="38"/>
      <c r="ST321" s="38"/>
      <c r="SU321" s="38"/>
      <c r="SV321" s="38"/>
      <c r="SW321" s="38"/>
      <c r="SX321" s="38"/>
      <c r="SY321" s="38"/>
      <c r="SZ321" s="38"/>
      <c r="TA321" s="38"/>
      <c r="TB321" s="38"/>
      <c r="TC321" s="38"/>
      <c r="TD321" s="38"/>
      <c r="TE321" s="38"/>
      <c r="TF321" s="38"/>
      <c r="TG321" s="38"/>
      <c r="TH321" s="38"/>
      <c r="TI321" s="38"/>
      <c r="TJ321" s="38"/>
      <c r="TK321" s="38"/>
      <c r="TL321" s="38"/>
      <c r="TM321" s="38"/>
      <c r="TN321" s="38"/>
      <c r="TO321" s="38"/>
      <c r="TP321" s="38"/>
      <c r="TQ321" s="38"/>
      <c r="TR321" s="38"/>
      <c r="TS321" s="38"/>
      <c r="TT321" s="38"/>
      <c r="TU321" s="38"/>
      <c r="TV321" s="38"/>
      <c r="TW321" s="38"/>
      <c r="TX321" s="38"/>
      <c r="TY321" s="38"/>
      <c r="TZ321" s="38"/>
      <c r="UA321" s="38"/>
      <c r="UB321" s="38"/>
      <c r="UC321" s="38"/>
      <c r="UD321" s="38"/>
      <c r="UE321" s="38"/>
      <c r="UF321" s="38"/>
      <c r="UG321" s="38"/>
      <c r="UH321" s="38"/>
      <c r="UI321" s="38"/>
      <c r="UJ321" s="38"/>
      <c r="UK321" s="38"/>
      <c r="UL321" s="38"/>
      <c r="UM321" s="38"/>
      <c r="UN321" s="38"/>
      <c r="UO321" s="38"/>
      <c r="UP321" s="38"/>
      <c r="UQ321" s="38"/>
      <c r="UR321" s="38"/>
      <c r="US321" s="38"/>
      <c r="UT321" s="38"/>
      <c r="UU321" s="38"/>
      <c r="UV321" s="38"/>
      <c r="UW321" s="38"/>
      <c r="UX321" s="38"/>
      <c r="UY321" s="38"/>
      <c r="UZ321" s="38"/>
      <c r="VA321" s="38"/>
      <c r="VB321" s="38"/>
      <c r="VC321" s="38"/>
      <c r="VD321" s="38"/>
      <c r="VE321" s="38"/>
      <c r="VF321" s="38"/>
      <c r="VG321" s="38"/>
      <c r="VH321" s="38"/>
      <c r="VI321" s="38"/>
      <c r="VJ321" s="38"/>
      <c r="VK321" s="38"/>
      <c r="VL321" s="38"/>
      <c r="VM321" s="38"/>
      <c r="VN321" s="38"/>
      <c r="VO321" s="38"/>
      <c r="VP321" s="38"/>
      <c r="VQ321" s="38"/>
      <c r="VR321" s="38"/>
      <c r="VS321" s="38"/>
      <c r="VT321" s="38"/>
      <c r="VU321" s="38"/>
      <c r="VV321" s="38"/>
      <c r="VW321" s="38"/>
      <c r="VX321" s="38"/>
      <c r="VY321" s="38"/>
      <c r="VZ321" s="38"/>
      <c r="WA321" s="38"/>
      <c r="WB321" s="38"/>
      <c r="WC321" s="38"/>
      <c r="WD321" s="38"/>
    </row>
    <row r="322" spans="1:602" s="37" customFormat="1" ht="15">
      <c r="A322" s="529"/>
      <c r="B322" s="530"/>
      <c r="C322" s="530"/>
      <c r="D322" s="531"/>
      <c r="E322" s="531"/>
      <c r="F322" s="532"/>
      <c r="G322" s="532"/>
      <c r="H322" s="532"/>
      <c r="I322" s="276" t="s">
        <v>14</v>
      </c>
      <c r="J322" s="276" t="s">
        <v>142</v>
      </c>
      <c r="K322" s="533" t="s">
        <v>784</v>
      </c>
      <c r="L322" s="276" t="s">
        <v>85</v>
      </c>
      <c r="M322" s="520">
        <v>1112386</v>
      </c>
      <c r="N322" s="520">
        <v>1112036.07</v>
      </c>
      <c r="O322" s="534">
        <v>1187800</v>
      </c>
      <c r="P322" s="534">
        <v>1187800</v>
      </c>
      <c r="Q322" s="520">
        <v>1187800</v>
      </c>
      <c r="R322" s="520">
        <v>1187800</v>
      </c>
      <c r="S322" s="535">
        <v>3</v>
      </c>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c r="EN322" s="38"/>
      <c r="EO322" s="38"/>
      <c r="EP322" s="38"/>
      <c r="EQ322" s="38"/>
      <c r="ER322" s="38"/>
      <c r="ES322" s="38"/>
      <c r="ET322" s="38"/>
      <c r="EU322" s="38"/>
      <c r="EV322" s="38"/>
      <c r="EW322" s="38"/>
      <c r="EX322" s="38"/>
      <c r="EY322" s="38"/>
      <c r="EZ322" s="38"/>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c r="HO322" s="38"/>
      <c r="HP322" s="38"/>
      <c r="HQ322" s="38"/>
      <c r="HR322" s="38"/>
      <c r="HS322" s="38"/>
      <c r="HT322" s="38"/>
      <c r="HU322" s="38"/>
      <c r="HV322" s="38"/>
      <c r="HW322" s="38"/>
      <c r="HX322" s="38"/>
      <c r="HY322" s="38"/>
      <c r="HZ322" s="38"/>
      <c r="IA322" s="38"/>
      <c r="IB322" s="38"/>
      <c r="IC322" s="38"/>
      <c r="ID322" s="38"/>
      <c r="IE322" s="38"/>
      <c r="IF322" s="38"/>
      <c r="IG322" s="38"/>
      <c r="IH322" s="38"/>
      <c r="II322" s="38"/>
      <c r="IJ322" s="38"/>
      <c r="IK322" s="38"/>
      <c r="IL322" s="38"/>
      <c r="IM322" s="38"/>
      <c r="IN322" s="38"/>
      <c r="IO322" s="38"/>
      <c r="IP322" s="38"/>
      <c r="IQ322" s="38"/>
      <c r="IR322" s="38"/>
      <c r="IS322" s="38"/>
      <c r="IT322" s="38"/>
      <c r="IU322" s="38"/>
      <c r="IV322" s="38"/>
      <c r="IW322" s="38"/>
      <c r="IX322" s="38"/>
      <c r="IY322" s="38"/>
      <c r="IZ322" s="38"/>
      <c r="JA322" s="38"/>
      <c r="JB322" s="38"/>
      <c r="JC322" s="38"/>
      <c r="JD322" s="38"/>
      <c r="JE322" s="38"/>
      <c r="JF322" s="38"/>
      <c r="JG322" s="38"/>
      <c r="JH322" s="38"/>
      <c r="JI322" s="38"/>
      <c r="JJ322" s="38"/>
      <c r="JK322" s="38"/>
      <c r="JL322" s="38"/>
      <c r="JM322" s="38"/>
      <c r="JN322" s="38"/>
      <c r="JO322" s="38"/>
      <c r="JP322" s="38"/>
      <c r="JQ322" s="38"/>
      <c r="JR322" s="38"/>
      <c r="JS322" s="38"/>
      <c r="JT322" s="38"/>
      <c r="JU322" s="38"/>
      <c r="JV322" s="38"/>
      <c r="JW322" s="38"/>
      <c r="JX322" s="38"/>
      <c r="JY322" s="38"/>
      <c r="JZ322" s="38"/>
      <c r="KA322" s="38"/>
      <c r="KB322" s="38"/>
      <c r="KC322" s="38"/>
      <c r="KD322" s="38"/>
      <c r="KE322" s="38"/>
      <c r="KF322" s="38"/>
      <c r="KG322" s="38"/>
      <c r="KH322" s="38"/>
      <c r="KI322" s="38"/>
      <c r="KJ322" s="38"/>
      <c r="KK322" s="38"/>
      <c r="KL322" s="38"/>
      <c r="KM322" s="38"/>
      <c r="KN322" s="38"/>
      <c r="KO322" s="38"/>
      <c r="KP322" s="38"/>
      <c r="KQ322" s="38"/>
      <c r="KR322" s="38"/>
      <c r="KS322" s="38"/>
      <c r="KT322" s="38"/>
      <c r="KU322" s="38"/>
      <c r="KV322" s="38"/>
      <c r="KW322" s="38"/>
      <c r="KX322" s="38"/>
      <c r="KY322" s="38"/>
      <c r="KZ322" s="38"/>
      <c r="LA322" s="38"/>
      <c r="LB322" s="38"/>
      <c r="LC322" s="38"/>
      <c r="LD322" s="38"/>
      <c r="LE322" s="38"/>
      <c r="LF322" s="38"/>
      <c r="LG322" s="38"/>
      <c r="LH322" s="38"/>
      <c r="LI322" s="38"/>
      <c r="LJ322" s="38"/>
      <c r="LK322" s="38"/>
      <c r="LL322" s="38"/>
      <c r="LM322" s="38"/>
      <c r="LN322" s="38"/>
      <c r="LO322" s="38"/>
      <c r="LP322" s="38"/>
      <c r="LQ322" s="38"/>
      <c r="LR322" s="38"/>
      <c r="LS322" s="38"/>
      <c r="LT322" s="38"/>
      <c r="LU322" s="38"/>
      <c r="LV322" s="38"/>
      <c r="LW322" s="38"/>
      <c r="LX322" s="38"/>
      <c r="LY322" s="38"/>
      <c r="LZ322" s="38"/>
      <c r="MA322" s="38"/>
      <c r="MB322" s="38"/>
      <c r="MC322" s="38"/>
      <c r="MD322" s="38"/>
      <c r="ME322" s="38"/>
      <c r="MF322" s="38"/>
      <c r="MG322" s="38"/>
      <c r="MH322" s="38"/>
      <c r="MI322" s="38"/>
      <c r="MJ322" s="38"/>
      <c r="MK322" s="38"/>
      <c r="ML322" s="38"/>
      <c r="MM322" s="38"/>
      <c r="MN322" s="38"/>
      <c r="MO322" s="38"/>
      <c r="MP322" s="38"/>
      <c r="MQ322" s="38"/>
      <c r="MR322" s="38"/>
      <c r="MS322" s="38"/>
      <c r="MT322" s="38"/>
      <c r="MU322" s="38"/>
      <c r="MV322" s="38"/>
      <c r="MW322" s="38"/>
      <c r="MX322" s="38"/>
      <c r="MY322" s="38"/>
      <c r="MZ322" s="38"/>
      <c r="NA322" s="38"/>
      <c r="NB322" s="38"/>
      <c r="NC322" s="38"/>
      <c r="ND322" s="38"/>
      <c r="NE322" s="38"/>
      <c r="NF322" s="38"/>
      <c r="NG322" s="38"/>
      <c r="NH322" s="38"/>
      <c r="NI322" s="38"/>
      <c r="NJ322" s="38"/>
      <c r="NK322" s="38"/>
      <c r="NL322" s="38"/>
      <c r="NM322" s="38"/>
      <c r="NN322" s="38"/>
      <c r="NO322" s="38"/>
      <c r="NP322" s="38"/>
      <c r="NQ322" s="38"/>
      <c r="NR322" s="38"/>
      <c r="NS322" s="38"/>
      <c r="NT322" s="38"/>
      <c r="NU322" s="38"/>
      <c r="NV322" s="38"/>
      <c r="NW322" s="38"/>
      <c r="NX322" s="38"/>
      <c r="NY322" s="38"/>
      <c r="NZ322" s="38"/>
      <c r="OA322" s="38"/>
      <c r="OB322" s="38"/>
      <c r="OC322" s="38"/>
      <c r="OD322" s="38"/>
      <c r="OE322" s="38"/>
      <c r="OF322" s="38"/>
      <c r="OG322" s="38"/>
      <c r="OH322" s="38"/>
      <c r="OI322" s="38"/>
      <c r="OJ322" s="38"/>
      <c r="OK322" s="38"/>
      <c r="OL322" s="38"/>
      <c r="OM322" s="38"/>
      <c r="ON322" s="38"/>
      <c r="OO322" s="38"/>
      <c r="OP322" s="38"/>
      <c r="OQ322" s="38"/>
      <c r="OR322" s="38"/>
      <c r="OS322" s="38"/>
      <c r="OT322" s="38"/>
      <c r="OU322" s="38"/>
      <c r="OV322" s="38"/>
      <c r="OW322" s="38"/>
      <c r="OX322" s="38"/>
      <c r="OY322" s="38"/>
      <c r="OZ322" s="38"/>
      <c r="PA322" s="38"/>
      <c r="PB322" s="38"/>
      <c r="PC322" s="38"/>
      <c r="PD322" s="38"/>
      <c r="PE322" s="38"/>
      <c r="PF322" s="38"/>
      <c r="PG322" s="38"/>
      <c r="PH322" s="38"/>
      <c r="PI322" s="38"/>
      <c r="PJ322" s="38"/>
      <c r="PK322" s="38"/>
      <c r="PL322" s="38"/>
      <c r="PM322" s="38"/>
      <c r="PN322" s="38"/>
      <c r="PO322" s="38"/>
      <c r="PP322" s="38"/>
      <c r="PQ322" s="38"/>
      <c r="PR322" s="38"/>
      <c r="PS322" s="38"/>
      <c r="PT322" s="38"/>
      <c r="PU322" s="38"/>
      <c r="PV322" s="38"/>
      <c r="PW322" s="38"/>
      <c r="PX322" s="38"/>
      <c r="PY322" s="38"/>
      <c r="PZ322" s="38"/>
      <c r="QA322" s="38"/>
      <c r="QB322" s="38"/>
      <c r="QC322" s="38"/>
      <c r="QD322" s="38"/>
      <c r="QE322" s="38"/>
      <c r="QF322" s="38"/>
      <c r="QG322" s="38"/>
      <c r="QH322" s="38"/>
      <c r="QI322" s="38"/>
      <c r="QJ322" s="38"/>
      <c r="QK322" s="38"/>
      <c r="QL322" s="38"/>
      <c r="QM322" s="38"/>
      <c r="QN322" s="38"/>
      <c r="QO322" s="38"/>
      <c r="QP322" s="38"/>
      <c r="QQ322" s="38"/>
      <c r="QR322" s="38"/>
      <c r="QS322" s="38"/>
      <c r="QT322" s="38"/>
      <c r="QU322" s="38"/>
      <c r="QV322" s="38"/>
      <c r="QW322" s="38"/>
      <c r="QX322" s="38"/>
      <c r="QY322" s="38"/>
      <c r="QZ322" s="38"/>
      <c r="RA322" s="38"/>
      <c r="RB322" s="38"/>
      <c r="RC322" s="38"/>
      <c r="RD322" s="38"/>
      <c r="RE322" s="38"/>
      <c r="RF322" s="38"/>
      <c r="RG322" s="38"/>
      <c r="RH322" s="38"/>
      <c r="RI322" s="38"/>
      <c r="RJ322" s="38"/>
      <c r="RK322" s="38"/>
      <c r="RL322" s="38"/>
      <c r="RM322" s="38"/>
      <c r="RN322" s="38"/>
      <c r="RO322" s="38"/>
      <c r="RP322" s="38"/>
      <c r="RQ322" s="38"/>
      <c r="RR322" s="38"/>
      <c r="RS322" s="38"/>
      <c r="RT322" s="38"/>
      <c r="RU322" s="38"/>
      <c r="RV322" s="38"/>
      <c r="RW322" s="38"/>
      <c r="RX322" s="38"/>
      <c r="RY322" s="38"/>
      <c r="RZ322" s="38"/>
      <c r="SA322" s="38"/>
      <c r="SB322" s="38"/>
      <c r="SC322" s="38"/>
      <c r="SD322" s="38"/>
      <c r="SE322" s="38"/>
      <c r="SF322" s="38"/>
      <c r="SG322" s="38"/>
      <c r="SH322" s="38"/>
      <c r="SI322" s="38"/>
      <c r="SJ322" s="38"/>
      <c r="SK322" s="38"/>
      <c r="SL322" s="38"/>
      <c r="SM322" s="38"/>
      <c r="SN322" s="38"/>
      <c r="SO322" s="38"/>
      <c r="SP322" s="38"/>
      <c r="SQ322" s="38"/>
      <c r="SR322" s="38"/>
      <c r="SS322" s="38"/>
      <c r="ST322" s="38"/>
      <c r="SU322" s="38"/>
      <c r="SV322" s="38"/>
      <c r="SW322" s="38"/>
      <c r="SX322" s="38"/>
      <c r="SY322" s="38"/>
      <c r="SZ322" s="38"/>
      <c r="TA322" s="38"/>
      <c r="TB322" s="38"/>
      <c r="TC322" s="38"/>
      <c r="TD322" s="38"/>
      <c r="TE322" s="38"/>
      <c r="TF322" s="38"/>
      <c r="TG322" s="38"/>
      <c r="TH322" s="38"/>
      <c r="TI322" s="38"/>
      <c r="TJ322" s="38"/>
      <c r="TK322" s="38"/>
      <c r="TL322" s="38"/>
      <c r="TM322" s="38"/>
      <c r="TN322" s="38"/>
      <c r="TO322" s="38"/>
      <c r="TP322" s="38"/>
      <c r="TQ322" s="38"/>
      <c r="TR322" s="38"/>
      <c r="TS322" s="38"/>
      <c r="TT322" s="38"/>
      <c r="TU322" s="38"/>
      <c r="TV322" s="38"/>
      <c r="TW322" s="38"/>
      <c r="TX322" s="38"/>
      <c r="TY322" s="38"/>
      <c r="TZ322" s="38"/>
      <c r="UA322" s="38"/>
      <c r="UB322" s="38"/>
      <c r="UC322" s="38"/>
      <c r="UD322" s="38"/>
      <c r="UE322" s="38"/>
      <c r="UF322" s="38"/>
      <c r="UG322" s="38"/>
      <c r="UH322" s="38"/>
      <c r="UI322" s="38"/>
      <c r="UJ322" s="38"/>
      <c r="UK322" s="38"/>
      <c r="UL322" s="38"/>
      <c r="UM322" s="38"/>
      <c r="UN322" s="38"/>
      <c r="UO322" s="38"/>
      <c r="UP322" s="38"/>
      <c r="UQ322" s="38"/>
      <c r="UR322" s="38"/>
      <c r="US322" s="38"/>
      <c r="UT322" s="38"/>
      <c r="UU322" s="38"/>
      <c r="UV322" s="38"/>
      <c r="UW322" s="38"/>
      <c r="UX322" s="38"/>
      <c r="UY322" s="38"/>
      <c r="UZ322" s="38"/>
      <c r="VA322" s="38"/>
      <c r="VB322" s="38"/>
      <c r="VC322" s="38"/>
      <c r="VD322" s="38"/>
      <c r="VE322" s="38"/>
      <c r="VF322" s="38"/>
      <c r="VG322" s="38"/>
      <c r="VH322" s="38"/>
      <c r="VI322" s="38"/>
      <c r="VJ322" s="38"/>
      <c r="VK322" s="38"/>
      <c r="VL322" s="38"/>
      <c r="VM322" s="38"/>
      <c r="VN322" s="38"/>
      <c r="VO322" s="38"/>
      <c r="VP322" s="38"/>
      <c r="VQ322" s="38"/>
      <c r="VR322" s="38"/>
      <c r="VS322" s="38"/>
      <c r="VT322" s="38"/>
      <c r="VU322" s="38"/>
      <c r="VV322" s="38"/>
      <c r="VW322" s="38"/>
      <c r="VX322" s="38"/>
      <c r="VY322" s="38"/>
      <c r="VZ322" s="38"/>
      <c r="WA322" s="38"/>
      <c r="WB322" s="38"/>
      <c r="WC322" s="38"/>
      <c r="WD322" s="38"/>
    </row>
    <row r="323" spans="1:602" s="37" customFormat="1" ht="15">
      <c r="A323" s="529"/>
      <c r="B323" s="530"/>
      <c r="C323" s="530"/>
      <c r="D323" s="531"/>
      <c r="E323" s="531"/>
      <c r="F323" s="532"/>
      <c r="G323" s="532"/>
      <c r="H323" s="532"/>
      <c r="I323" s="276" t="s">
        <v>14</v>
      </c>
      <c r="J323" s="276" t="s">
        <v>142</v>
      </c>
      <c r="K323" s="533" t="s">
        <v>784</v>
      </c>
      <c r="L323" s="276" t="s">
        <v>15</v>
      </c>
      <c r="M323" s="520">
        <v>13500</v>
      </c>
      <c r="N323" s="520">
        <v>12587.07</v>
      </c>
      <c r="O323" s="534">
        <v>56400</v>
      </c>
      <c r="P323" s="534">
        <v>56400</v>
      </c>
      <c r="Q323" s="520">
        <v>56400</v>
      </c>
      <c r="R323" s="520">
        <v>56400</v>
      </c>
      <c r="S323" s="535">
        <v>3</v>
      </c>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c r="EN323" s="38"/>
      <c r="EO323" s="38"/>
      <c r="EP323" s="38"/>
      <c r="EQ323" s="38"/>
      <c r="ER323" s="38"/>
      <c r="ES323" s="38"/>
      <c r="ET323" s="38"/>
      <c r="EU323" s="38"/>
      <c r="EV323" s="38"/>
      <c r="EW323" s="38"/>
      <c r="EX323" s="38"/>
      <c r="EY323" s="38"/>
      <c r="EZ323" s="38"/>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c r="HO323" s="38"/>
      <c r="HP323" s="38"/>
      <c r="HQ323" s="38"/>
      <c r="HR323" s="38"/>
      <c r="HS323" s="38"/>
      <c r="HT323" s="38"/>
      <c r="HU323" s="38"/>
      <c r="HV323" s="38"/>
      <c r="HW323" s="38"/>
      <c r="HX323" s="38"/>
      <c r="HY323" s="38"/>
      <c r="HZ323" s="38"/>
      <c r="IA323" s="38"/>
      <c r="IB323" s="38"/>
      <c r="IC323" s="38"/>
      <c r="ID323" s="38"/>
      <c r="IE323" s="38"/>
      <c r="IF323" s="38"/>
      <c r="IG323" s="38"/>
      <c r="IH323" s="38"/>
      <c r="II323" s="38"/>
      <c r="IJ323" s="38"/>
      <c r="IK323" s="38"/>
      <c r="IL323" s="38"/>
      <c r="IM323" s="38"/>
      <c r="IN323" s="38"/>
      <c r="IO323" s="38"/>
      <c r="IP323" s="38"/>
      <c r="IQ323" s="38"/>
      <c r="IR323" s="38"/>
      <c r="IS323" s="38"/>
      <c r="IT323" s="38"/>
      <c r="IU323" s="38"/>
      <c r="IV323" s="38"/>
      <c r="IW323" s="38"/>
      <c r="IX323" s="38"/>
      <c r="IY323" s="38"/>
      <c r="IZ323" s="38"/>
      <c r="JA323" s="38"/>
      <c r="JB323" s="38"/>
      <c r="JC323" s="38"/>
      <c r="JD323" s="38"/>
      <c r="JE323" s="38"/>
      <c r="JF323" s="38"/>
      <c r="JG323" s="38"/>
      <c r="JH323" s="38"/>
      <c r="JI323" s="38"/>
      <c r="JJ323" s="38"/>
      <c r="JK323" s="38"/>
      <c r="JL323" s="38"/>
      <c r="JM323" s="38"/>
      <c r="JN323" s="38"/>
      <c r="JO323" s="38"/>
      <c r="JP323" s="38"/>
      <c r="JQ323" s="38"/>
      <c r="JR323" s="38"/>
      <c r="JS323" s="38"/>
      <c r="JT323" s="38"/>
      <c r="JU323" s="38"/>
      <c r="JV323" s="38"/>
      <c r="JW323" s="38"/>
      <c r="JX323" s="38"/>
      <c r="JY323" s="38"/>
      <c r="JZ323" s="38"/>
      <c r="KA323" s="38"/>
      <c r="KB323" s="38"/>
      <c r="KC323" s="38"/>
      <c r="KD323" s="38"/>
      <c r="KE323" s="38"/>
      <c r="KF323" s="38"/>
      <c r="KG323" s="38"/>
      <c r="KH323" s="38"/>
      <c r="KI323" s="38"/>
      <c r="KJ323" s="38"/>
      <c r="KK323" s="38"/>
      <c r="KL323" s="38"/>
      <c r="KM323" s="38"/>
      <c r="KN323" s="38"/>
      <c r="KO323" s="38"/>
      <c r="KP323" s="38"/>
      <c r="KQ323" s="38"/>
      <c r="KR323" s="38"/>
      <c r="KS323" s="38"/>
      <c r="KT323" s="38"/>
      <c r="KU323" s="38"/>
      <c r="KV323" s="38"/>
      <c r="KW323" s="38"/>
      <c r="KX323" s="38"/>
      <c r="KY323" s="38"/>
      <c r="KZ323" s="38"/>
      <c r="LA323" s="38"/>
      <c r="LB323" s="38"/>
      <c r="LC323" s="38"/>
      <c r="LD323" s="38"/>
      <c r="LE323" s="38"/>
      <c r="LF323" s="38"/>
      <c r="LG323" s="38"/>
      <c r="LH323" s="38"/>
      <c r="LI323" s="38"/>
      <c r="LJ323" s="38"/>
      <c r="LK323" s="38"/>
      <c r="LL323" s="38"/>
      <c r="LM323" s="38"/>
      <c r="LN323" s="38"/>
      <c r="LO323" s="38"/>
      <c r="LP323" s="38"/>
      <c r="LQ323" s="38"/>
      <c r="LR323" s="38"/>
      <c r="LS323" s="38"/>
      <c r="LT323" s="38"/>
      <c r="LU323" s="38"/>
      <c r="LV323" s="38"/>
      <c r="LW323" s="38"/>
      <c r="LX323" s="38"/>
      <c r="LY323" s="38"/>
      <c r="LZ323" s="38"/>
      <c r="MA323" s="38"/>
      <c r="MB323" s="38"/>
      <c r="MC323" s="38"/>
      <c r="MD323" s="38"/>
      <c r="ME323" s="38"/>
      <c r="MF323" s="38"/>
      <c r="MG323" s="38"/>
      <c r="MH323" s="38"/>
      <c r="MI323" s="38"/>
      <c r="MJ323" s="38"/>
      <c r="MK323" s="38"/>
      <c r="ML323" s="38"/>
      <c r="MM323" s="38"/>
      <c r="MN323" s="38"/>
      <c r="MO323" s="38"/>
      <c r="MP323" s="38"/>
      <c r="MQ323" s="38"/>
      <c r="MR323" s="38"/>
      <c r="MS323" s="38"/>
      <c r="MT323" s="38"/>
      <c r="MU323" s="38"/>
      <c r="MV323" s="38"/>
      <c r="MW323" s="38"/>
      <c r="MX323" s="38"/>
      <c r="MY323" s="38"/>
      <c r="MZ323" s="38"/>
      <c r="NA323" s="38"/>
      <c r="NB323" s="38"/>
      <c r="NC323" s="38"/>
      <c r="ND323" s="38"/>
      <c r="NE323" s="38"/>
      <c r="NF323" s="38"/>
      <c r="NG323" s="38"/>
      <c r="NH323" s="38"/>
      <c r="NI323" s="38"/>
      <c r="NJ323" s="38"/>
      <c r="NK323" s="38"/>
      <c r="NL323" s="38"/>
      <c r="NM323" s="38"/>
      <c r="NN323" s="38"/>
      <c r="NO323" s="38"/>
      <c r="NP323" s="38"/>
      <c r="NQ323" s="38"/>
      <c r="NR323" s="38"/>
      <c r="NS323" s="38"/>
      <c r="NT323" s="38"/>
      <c r="NU323" s="38"/>
      <c r="NV323" s="38"/>
      <c r="NW323" s="38"/>
      <c r="NX323" s="38"/>
      <c r="NY323" s="38"/>
      <c r="NZ323" s="38"/>
      <c r="OA323" s="38"/>
      <c r="OB323" s="38"/>
      <c r="OC323" s="38"/>
      <c r="OD323" s="38"/>
      <c r="OE323" s="38"/>
      <c r="OF323" s="38"/>
      <c r="OG323" s="38"/>
      <c r="OH323" s="38"/>
      <c r="OI323" s="38"/>
      <c r="OJ323" s="38"/>
      <c r="OK323" s="38"/>
      <c r="OL323" s="38"/>
      <c r="OM323" s="38"/>
      <c r="ON323" s="38"/>
      <c r="OO323" s="38"/>
      <c r="OP323" s="38"/>
      <c r="OQ323" s="38"/>
      <c r="OR323" s="38"/>
      <c r="OS323" s="38"/>
      <c r="OT323" s="38"/>
      <c r="OU323" s="38"/>
      <c r="OV323" s="38"/>
      <c r="OW323" s="38"/>
      <c r="OX323" s="38"/>
      <c r="OY323" s="38"/>
      <c r="OZ323" s="38"/>
      <c r="PA323" s="38"/>
      <c r="PB323" s="38"/>
      <c r="PC323" s="38"/>
      <c r="PD323" s="38"/>
      <c r="PE323" s="38"/>
      <c r="PF323" s="38"/>
      <c r="PG323" s="38"/>
      <c r="PH323" s="38"/>
      <c r="PI323" s="38"/>
      <c r="PJ323" s="38"/>
      <c r="PK323" s="38"/>
      <c r="PL323" s="38"/>
      <c r="PM323" s="38"/>
      <c r="PN323" s="38"/>
      <c r="PO323" s="38"/>
      <c r="PP323" s="38"/>
      <c r="PQ323" s="38"/>
      <c r="PR323" s="38"/>
      <c r="PS323" s="38"/>
      <c r="PT323" s="38"/>
      <c r="PU323" s="38"/>
      <c r="PV323" s="38"/>
      <c r="PW323" s="38"/>
      <c r="PX323" s="38"/>
      <c r="PY323" s="38"/>
      <c r="PZ323" s="38"/>
      <c r="QA323" s="38"/>
      <c r="QB323" s="38"/>
      <c r="QC323" s="38"/>
      <c r="QD323" s="38"/>
      <c r="QE323" s="38"/>
      <c r="QF323" s="38"/>
      <c r="QG323" s="38"/>
      <c r="QH323" s="38"/>
      <c r="QI323" s="38"/>
      <c r="QJ323" s="38"/>
      <c r="QK323" s="38"/>
      <c r="QL323" s="38"/>
      <c r="QM323" s="38"/>
      <c r="QN323" s="38"/>
      <c r="QO323" s="38"/>
      <c r="QP323" s="38"/>
      <c r="QQ323" s="38"/>
      <c r="QR323" s="38"/>
      <c r="QS323" s="38"/>
      <c r="QT323" s="38"/>
      <c r="QU323" s="38"/>
      <c r="QV323" s="38"/>
      <c r="QW323" s="38"/>
      <c r="QX323" s="38"/>
      <c r="QY323" s="38"/>
      <c r="QZ323" s="38"/>
      <c r="RA323" s="38"/>
      <c r="RB323" s="38"/>
      <c r="RC323" s="38"/>
      <c r="RD323" s="38"/>
      <c r="RE323" s="38"/>
      <c r="RF323" s="38"/>
      <c r="RG323" s="38"/>
      <c r="RH323" s="38"/>
      <c r="RI323" s="38"/>
      <c r="RJ323" s="38"/>
      <c r="RK323" s="38"/>
      <c r="RL323" s="38"/>
      <c r="RM323" s="38"/>
      <c r="RN323" s="38"/>
      <c r="RO323" s="38"/>
      <c r="RP323" s="38"/>
      <c r="RQ323" s="38"/>
      <c r="RR323" s="38"/>
      <c r="RS323" s="38"/>
      <c r="RT323" s="38"/>
      <c r="RU323" s="38"/>
      <c r="RV323" s="38"/>
      <c r="RW323" s="38"/>
      <c r="RX323" s="38"/>
      <c r="RY323" s="38"/>
      <c r="RZ323" s="38"/>
      <c r="SA323" s="38"/>
      <c r="SB323" s="38"/>
      <c r="SC323" s="38"/>
      <c r="SD323" s="38"/>
      <c r="SE323" s="38"/>
      <c r="SF323" s="38"/>
      <c r="SG323" s="38"/>
      <c r="SH323" s="38"/>
      <c r="SI323" s="38"/>
      <c r="SJ323" s="38"/>
      <c r="SK323" s="38"/>
      <c r="SL323" s="38"/>
      <c r="SM323" s="38"/>
      <c r="SN323" s="38"/>
      <c r="SO323" s="38"/>
      <c r="SP323" s="38"/>
      <c r="SQ323" s="38"/>
      <c r="SR323" s="38"/>
      <c r="SS323" s="38"/>
      <c r="ST323" s="38"/>
      <c r="SU323" s="38"/>
      <c r="SV323" s="38"/>
      <c r="SW323" s="38"/>
      <c r="SX323" s="38"/>
      <c r="SY323" s="38"/>
      <c r="SZ323" s="38"/>
      <c r="TA323" s="38"/>
      <c r="TB323" s="38"/>
      <c r="TC323" s="38"/>
      <c r="TD323" s="38"/>
      <c r="TE323" s="38"/>
      <c r="TF323" s="38"/>
      <c r="TG323" s="38"/>
      <c r="TH323" s="38"/>
      <c r="TI323" s="38"/>
      <c r="TJ323" s="38"/>
      <c r="TK323" s="38"/>
      <c r="TL323" s="38"/>
      <c r="TM323" s="38"/>
      <c r="TN323" s="38"/>
      <c r="TO323" s="38"/>
      <c r="TP323" s="38"/>
      <c r="TQ323" s="38"/>
      <c r="TR323" s="38"/>
      <c r="TS323" s="38"/>
      <c r="TT323" s="38"/>
      <c r="TU323" s="38"/>
      <c r="TV323" s="38"/>
      <c r="TW323" s="38"/>
      <c r="TX323" s="38"/>
      <c r="TY323" s="38"/>
      <c r="TZ323" s="38"/>
      <c r="UA323" s="38"/>
      <c r="UB323" s="38"/>
      <c r="UC323" s="38"/>
      <c r="UD323" s="38"/>
      <c r="UE323" s="38"/>
      <c r="UF323" s="38"/>
      <c r="UG323" s="38"/>
      <c r="UH323" s="38"/>
      <c r="UI323" s="38"/>
      <c r="UJ323" s="38"/>
      <c r="UK323" s="38"/>
      <c r="UL323" s="38"/>
      <c r="UM323" s="38"/>
      <c r="UN323" s="38"/>
      <c r="UO323" s="38"/>
      <c r="UP323" s="38"/>
      <c r="UQ323" s="38"/>
      <c r="UR323" s="38"/>
      <c r="US323" s="38"/>
      <c r="UT323" s="38"/>
      <c r="UU323" s="38"/>
      <c r="UV323" s="38"/>
      <c r="UW323" s="38"/>
      <c r="UX323" s="38"/>
      <c r="UY323" s="38"/>
      <c r="UZ323" s="38"/>
      <c r="VA323" s="38"/>
      <c r="VB323" s="38"/>
      <c r="VC323" s="38"/>
      <c r="VD323" s="38"/>
      <c r="VE323" s="38"/>
      <c r="VF323" s="38"/>
      <c r="VG323" s="38"/>
      <c r="VH323" s="38"/>
      <c r="VI323" s="38"/>
      <c r="VJ323" s="38"/>
      <c r="VK323" s="38"/>
      <c r="VL323" s="38"/>
      <c r="VM323" s="38"/>
      <c r="VN323" s="38"/>
      <c r="VO323" s="38"/>
      <c r="VP323" s="38"/>
      <c r="VQ323" s="38"/>
      <c r="VR323" s="38"/>
      <c r="VS323" s="38"/>
      <c r="VT323" s="38"/>
      <c r="VU323" s="38"/>
      <c r="VV323" s="38"/>
      <c r="VW323" s="38"/>
      <c r="VX323" s="38"/>
      <c r="VY323" s="38"/>
      <c r="VZ323" s="38"/>
      <c r="WA323" s="38"/>
      <c r="WB323" s="38"/>
      <c r="WC323" s="38"/>
      <c r="WD323" s="38"/>
    </row>
    <row r="324" spans="1:602" s="37" customFormat="1" ht="15">
      <c r="A324" s="529"/>
      <c r="B324" s="530"/>
      <c r="C324" s="530"/>
      <c r="D324" s="531"/>
      <c r="E324" s="531"/>
      <c r="F324" s="532"/>
      <c r="G324" s="532"/>
      <c r="H324" s="532"/>
      <c r="I324" s="276" t="s">
        <v>14</v>
      </c>
      <c r="J324" s="276" t="s">
        <v>142</v>
      </c>
      <c r="K324" s="533" t="s">
        <v>784</v>
      </c>
      <c r="L324" s="276" t="s">
        <v>144</v>
      </c>
      <c r="M324" s="520">
        <v>8870002.25</v>
      </c>
      <c r="N324" s="520">
        <v>8764577.1400000006</v>
      </c>
      <c r="O324" s="534">
        <v>6743500</v>
      </c>
      <c r="P324" s="534">
        <v>6417500</v>
      </c>
      <c r="Q324" s="520">
        <v>6417500</v>
      </c>
      <c r="R324" s="520">
        <v>6417500</v>
      </c>
      <c r="S324" s="535">
        <v>3</v>
      </c>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c r="EF324" s="38"/>
      <c r="EG324" s="38"/>
      <c r="EH324" s="38"/>
      <c r="EI324" s="38"/>
      <c r="EJ324" s="38"/>
      <c r="EK324" s="38"/>
      <c r="EL324" s="38"/>
      <c r="EM324" s="38"/>
      <c r="EN324" s="38"/>
      <c r="EO324" s="38"/>
      <c r="EP324" s="38"/>
      <c r="EQ324" s="38"/>
      <c r="ER324" s="38"/>
      <c r="ES324" s="38"/>
      <c r="ET324" s="38"/>
      <c r="EU324" s="38"/>
      <c r="EV324" s="38"/>
      <c r="EW324" s="38"/>
      <c r="EX324" s="38"/>
      <c r="EY324" s="38"/>
      <c r="EZ324" s="38"/>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c r="HO324" s="38"/>
      <c r="HP324" s="38"/>
      <c r="HQ324" s="38"/>
      <c r="HR324" s="38"/>
      <c r="HS324" s="38"/>
      <c r="HT324" s="38"/>
      <c r="HU324" s="38"/>
      <c r="HV324" s="38"/>
      <c r="HW324" s="38"/>
      <c r="HX324" s="38"/>
      <c r="HY324" s="38"/>
      <c r="HZ324" s="38"/>
      <c r="IA324" s="38"/>
      <c r="IB324" s="38"/>
      <c r="IC324" s="38"/>
      <c r="ID324" s="38"/>
      <c r="IE324" s="38"/>
      <c r="IF324" s="38"/>
      <c r="IG324" s="38"/>
      <c r="IH324" s="38"/>
      <c r="II324" s="38"/>
      <c r="IJ324" s="38"/>
      <c r="IK324" s="38"/>
      <c r="IL324" s="38"/>
      <c r="IM324" s="38"/>
      <c r="IN324" s="38"/>
      <c r="IO324" s="38"/>
      <c r="IP324" s="38"/>
      <c r="IQ324" s="38"/>
      <c r="IR324" s="38"/>
      <c r="IS324" s="38"/>
      <c r="IT324" s="38"/>
      <c r="IU324" s="38"/>
      <c r="IV324" s="38"/>
      <c r="IW324" s="38"/>
      <c r="IX324" s="38"/>
      <c r="IY324" s="38"/>
      <c r="IZ324" s="38"/>
      <c r="JA324" s="38"/>
      <c r="JB324" s="38"/>
      <c r="JC324" s="38"/>
      <c r="JD324" s="38"/>
      <c r="JE324" s="38"/>
      <c r="JF324" s="38"/>
      <c r="JG324" s="38"/>
      <c r="JH324" s="38"/>
      <c r="JI324" s="38"/>
      <c r="JJ324" s="38"/>
      <c r="JK324" s="38"/>
      <c r="JL324" s="38"/>
      <c r="JM324" s="38"/>
      <c r="JN324" s="38"/>
      <c r="JO324" s="38"/>
      <c r="JP324" s="38"/>
      <c r="JQ324" s="38"/>
      <c r="JR324" s="38"/>
      <c r="JS324" s="38"/>
      <c r="JT324" s="38"/>
      <c r="JU324" s="38"/>
      <c r="JV324" s="38"/>
      <c r="JW324" s="38"/>
      <c r="JX324" s="38"/>
      <c r="JY324" s="38"/>
      <c r="JZ324" s="38"/>
      <c r="KA324" s="38"/>
      <c r="KB324" s="38"/>
      <c r="KC324" s="38"/>
      <c r="KD324" s="38"/>
      <c r="KE324" s="38"/>
      <c r="KF324" s="38"/>
      <c r="KG324" s="38"/>
      <c r="KH324" s="38"/>
      <c r="KI324" s="38"/>
      <c r="KJ324" s="38"/>
      <c r="KK324" s="38"/>
      <c r="KL324" s="38"/>
      <c r="KM324" s="38"/>
      <c r="KN324" s="38"/>
      <c r="KO324" s="38"/>
      <c r="KP324" s="38"/>
      <c r="KQ324" s="38"/>
      <c r="KR324" s="38"/>
      <c r="KS324" s="38"/>
      <c r="KT324" s="38"/>
      <c r="KU324" s="38"/>
      <c r="KV324" s="38"/>
      <c r="KW324" s="38"/>
      <c r="KX324" s="38"/>
      <c r="KY324" s="38"/>
      <c r="KZ324" s="38"/>
      <c r="LA324" s="38"/>
      <c r="LB324" s="38"/>
      <c r="LC324" s="38"/>
      <c r="LD324" s="38"/>
      <c r="LE324" s="38"/>
      <c r="LF324" s="38"/>
      <c r="LG324" s="38"/>
      <c r="LH324" s="38"/>
      <c r="LI324" s="38"/>
      <c r="LJ324" s="38"/>
      <c r="LK324" s="38"/>
      <c r="LL324" s="38"/>
      <c r="LM324" s="38"/>
      <c r="LN324" s="38"/>
      <c r="LO324" s="38"/>
      <c r="LP324" s="38"/>
      <c r="LQ324" s="38"/>
      <c r="LR324" s="38"/>
      <c r="LS324" s="38"/>
      <c r="LT324" s="38"/>
      <c r="LU324" s="38"/>
      <c r="LV324" s="38"/>
      <c r="LW324" s="38"/>
      <c r="LX324" s="38"/>
      <c r="LY324" s="38"/>
      <c r="LZ324" s="38"/>
      <c r="MA324" s="38"/>
      <c r="MB324" s="38"/>
      <c r="MC324" s="38"/>
      <c r="MD324" s="38"/>
      <c r="ME324" s="38"/>
      <c r="MF324" s="38"/>
      <c r="MG324" s="38"/>
      <c r="MH324" s="38"/>
      <c r="MI324" s="38"/>
      <c r="MJ324" s="38"/>
      <c r="MK324" s="38"/>
      <c r="ML324" s="38"/>
      <c r="MM324" s="38"/>
      <c r="MN324" s="38"/>
      <c r="MO324" s="38"/>
      <c r="MP324" s="38"/>
      <c r="MQ324" s="38"/>
      <c r="MR324" s="38"/>
      <c r="MS324" s="38"/>
      <c r="MT324" s="38"/>
      <c r="MU324" s="38"/>
      <c r="MV324" s="38"/>
      <c r="MW324" s="38"/>
      <c r="MX324" s="38"/>
      <c r="MY324" s="38"/>
      <c r="MZ324" s="38"/>
      <c r="NA324" s="38"/>
      <c r="NB324" s="38"/>
      <c r="NC324" s="38"/>
      <c r="ND324" s="38"/>
      <c r="NE324" s="38"/>
      <c r="NF324" s="38"/>
      <c r="NG324" s="38"/>
      <c r="NH324" s="38"/>
      <c r="NI324" s="38"/>
      <c r="NJ324" s="38"/>
      <c r="NK324" s="38"/>
      <c r="NL324" s="38"/>
      <c r="NM324" s="38"/>
      <c r="NN324" s="38"/>
      <c r="NO324" s="38"/>
      <c r="NP324" s="38"/>
      <c r="NQ324" s="38"/>
      <c r="NR324" s="38"/>
      <c r="NS324" s="38"/>
      <c r="NT324" s="38"/>
      <c r="NU324" s="38"/>
      <c r="NV324" s="38"/>
      <c r="NW324" s="38"/>
      <c r="NX324" s="38"/>
      <c r="NY324" s="38"/>
      <c r="NZ324" s="38"/>
      <c r="OA324" s="38"/>
      <c r="OB324" s="38"/>
      <c r="OC324" s="38"/>
      <c r="OD324" s="38"/>
      <c r="OE324" s="38"/>
      <c r="OF324" s="38"/>
      <c r="OG324" s="38"/>
      <c r="OH324" s="38"/>
      <c r="OI324" s="38"/>
      <c r="OJ324" s="38"/>
      <c r="OK324" s="38"/>
      <c r="OL324" s="38"/>
      <c r="OM324" s="38"/>
      <c r="ON324" s="38"/>
      <c r="OO324" s="38"/>
      <c r="OP324" s="38"/>
      <c r="OQ324" s="38"/>
      <c r="OR324" s="38"/>
      <c r="OS324" s="38"/>
      <c r="OT324" s="38"/>
      <c r="OU324" s="38"/>
      <c r="OV324" s="38"/>
      <c r="OW324" s="38"/>
      <c r="OX324" s="38"/>
      <c r="OY324" s="38"/>
      <c r="OZ324" s="38"/>
      <c r="PA324" s="38"/>
      <c r="PB324" s="38"/>
      <c r="PC324" s="38"/>
      <c r="PD324" s="38"/>
      <c r="PE324" s="38"/>
      <c r="PF324" s="38"/>
      <c r="PG324" s="38"/>
      <c r="PH324" s="38"/>
      <c r="PI324" s="38"/>
      <c r="PJ324" s="38"/>
      <c r="PK324" s="38"/>
      <c r="PL324" s="38"/>
      <c r="PM324" s="38"/>
      <c r="PN324" s="38"/>
      <c r="PO324" s="38"/>
      <c r="PP324" s="38"/>
      <c r="PQ324" s="38"/>
      <c r="PR324" s="38"/>
      <c r="PS324" s="38"/>
      <c r="PT324" s="38"/>
      <c r="PU324" s="38"/>
      <c r="PV324" s="38"/>
      <c r="PW324" s="38"/>
      <c r="PX324" s="38"/>
      <c r="PY324" s="38"/>
      <c r="PZ324" s="38"/>
      <c r="QA324" s="38"/>
      <c r="QB324" s="38"/>
      <c r="QC324" s="38"/>
      <c r="QD324" s="38"/>
      <c r="QE324" s="38"/>
      <c r="QF324" s="38"/>
      <c r="QG324" s="38"/>
      <c r="QH324" s="38"/>
      <c r="QI324" s="38"/>
      <c r="QJ324" s="38"/>
      <c r="QK324" s="38"/>
      <c r="QL324" s="38"/>
      <c r="QM324" s="38"/>
      <c r="QN324" s="38"/>
      <c r="QO324" s="38"/>
      <c r="QP324" s="38"/>
      <c r="QQ324" s="38"/>
      <c r="QR324" s="38"/>
      <c r="QS324" s="38"/>
      <c r="QT324" s="38"/>
      <c r="QU324" s="38"/>
      <c r="QV324" s="38"/>
      <c r="QW324" s="38"/>
      <c r="QX324" s="38"/>
      <c r="QY324" s="38"/>
      <c r="QZ324" s="38"/>
      <c r="RA324" s="38"/>
      <c r="RB324" s="38"/>
      <c r="RC324" s="38"/>
      <c r="RD324" s="38"/>
      <c r="RE324" s="38"/>
      <c r="RF324" s="38"/>
      <c r="RG324" s="38"/>
      <c r="RH324" s="38"/>
      <c r="RI324" s="38"/>
      <c r="RJ324" s="38"/>
      <c r="RK324" s="38"/>
      <c r="RL324" s="38"/>
      <c r="RM324" s="38"/>
      <c r="RN324" s="38"/>
      <c r="RO324" s="38"/>
      <c r="RP324" s="38"/>
      <c r="RQ324" s="38"/>
      <c r="RR324" s="38"/>
      <c r="RS324" s="38"/>
      <c r="RT324" s="38"/>
      <c r="RU324" s="38"/>
      <c r="RV324" s="38"/>
      <c r="RW324" s="38"/>
      <c r="RX324" s="38"/>
      <c r="RY324" s="38"/>
      <c r="RZ324" s="38"/>
      <c r="SA324" s="38"/>
      <c r="SB324" s="38"/>
      <c r="SC324" s="38"/>
      <c r="SD324" s="38"/>
      <c r="SE324" s="38"/>
      <c r="SF324" s="38"/>
      <c r="SG324" s="38"/>
      <c r="SH324" s="38"/>
      <c r="SI324" s="38"/>
      <c r="SJ324" s="38"/>
      <c r="SK324" s="38"/>
      <c r="SL324" s="38"/>
      <c r="SM324" s="38"/>
      <c r="SN324" s="38"/>
      <c r="SO324" s="38"/>
      <c r="SP324" s="38"/>
      <c r="SQ324" s="38"/>
      <c r="SR324" s="38"/>
      <c r="SS324" s="38"/>
      <c r="ST324" s="38"/>
      <c r="SU324" s="38"/>
      <c r="SV324" s="38"/>
      <c r="SW324" s="38"/>
      <c r="SX324" s="38"/>
      <c r="SY324" s="38"/>
      <c r="SZ324" s="38"/>
      <c r="TA324" s="38"/>
      <c r="TB324" s="38"/>
      <c r="TC324" s="38"/>
      <c r="TD324" s="38"/>
      <c r="TE324" s="38"/>
      <c r="TF324" s="38"/>
      <c r="TG324" s="38"/>
      <c r="TH324" s="38"/>
      <c r="TI324" s="38"/>
      <c r="TJ324" s="38"/>
      <c r="TK324" s="38"/>
      <c r="TL324" s="38"/>
      <c r="TM324" s="38"/>
      <c r="TN324" s="38"/>
      <c r="TO324" s="38"/>
      <c r="TP324" s="38"/>
      <c r="TQ324" s="38"/>
      <c r="TR324" s="38"/>
      <c r="TS324" s="38"/>
      <c r="TT324" s="38"/>
      <c r="TU324" s="38"/>
      <c r="TV324" s="38"/>
      <c r="TW324" s="38"/>
      <c r="TX324" s="38"/>
      <c r="TY324" s="38"/>
      <c r="TZ324" s="38"/>
      <c r="UA324" s="38"/>
      <c r="UB324" s="38"/>
      <c r="UC324" s="38"/>
      <c r="UD324" s="38"/>
      <c r="UE324" s="38"/>
      <c r="UF324" s="38"/>
      <c r="UG324" s="38"/>
      <c r="UH324" s="38"/>
      <c r="UI324" s="38"/>
      <c r="UJ324" s="38"/>
      <c r="UK324" s="38"/>
      <c r="UL324" s="38"/>
      <c r="UM324" s="38"/>
      <c r="UN324" s="38"/>
      <c r="UO324" s="38"/>
      <c r="UP324" s="38"/>
      <c r="UQ324" s="38"/>
      <c r="UR324" s="38"/>
      <c r="US324" s="38"/>
      <c r="UT324" s="38"/>
      <c r="UU324" s="38"/>
      <c r="UV324" s="38"/>
      <c r="UW324" s="38"/>
      <c r="UX324" s="38"/>
      <c r="UY324" s="38"/>
      <c r="UZ324" s="38"/>
      <c r="VA324" s="38"/>
      <c r="VB324" s="38"/>
      <c r="VC324" s="38"/>
      <c r="VD324" s="38"/>
      <c r="VE324" s="38"/>
      <c r="VF324" s="38"/>
      <c r="VG324" s="38"/>
      <c r="VH324" s="38"/>
      <c r="VI324" s="38"/>
      <c r="VJ324" s="38"/>
      <c r="VK324" s="38"/>
      <c r="VL324" s="38"/>
      <c r="VM324" s="38"/>
      <c r="VN324" s="38"/>
      <c r="VO324" s="38"/>
      <c r="VP324" s="38"/>
      <c r="VQ324" s="38"/>
      <c r="VR324" s="38"/>
      <c r="VS324" s="38"/>
      <c r="VT324" s="38"/>
      <c r="VU324" s="38"/>
      <c r="VV324" s="38"/>
      <c r="VW324" s="38"/>
      <c r="VX324" s="38"/>
      <c r="VY324" s="38"/>
      <c r="VZ324" s="38"/>
      <c r="WA324" s="38"/>
      <c r="WB324" s="38"/>
      <c r="WC324" s="38"/>
      <c r="WD324" s="38"/>
    </row>
    <row r="325" spans="1:602" s="37" customFormat="1" ht="15">
      <c r="A325" s="529"/>
      <c r="B325" s="530"/>
      <c r="C325" s="530"/>
      <c r="D325" s="531"/>
      <c r="E325" s="531"/>
      <c r="F325" s="532"/>
      <c r="G325" s="532"/>
      <c r="H325" s="532"/>
      <c r="I325" s="276" t="s">
        <v>14</v>
      </c>
      <c r="J325" s="276" t="s">
        <v>142</v>
      </c>
      <c r="K325" s="533" t="s">
        <v>784</v>
      </c>
      <c r="L325" s="276" t="s">
        <v>215</v>
      </c>
      <c r="M325" s="520">
        <v>1697800</v>
      </c>
      <c r="N325" s="520">
        <v>1272624.4099999999</v>
      </c>
      <c r="O325" s="534">
        <v>1869900</v>
      </c>
      <c r="P325" s="534">
        <v>1869900</v>
      </c>
      <c r="Q325" s="520">
        <v>1869900</v>
      </c>
      <c r="R325" s="520">
        <v>1869900</v>
      </c>
      <c r="S325" s="535">
        <v>3</v>
      </c>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c r="EN325" s="38"/>
      <c r="EO325" s="38"/>
      <c r="EP325" s="38"/>
      <c r="EQ325" s="38"/>
      <c r="ER325" s="38"/>
      <c r="ES325" s="38"/>
      <c r="ET325" s="38"/>
      <c r="EU325" s="38"/>
      <c r="EV325" s="38"/>
      <c r="EW325" s="38"/>
      <c r="EX325" s="38"/>
      <c r="EY325" s="38"/>
      <c r="EZ325" s="38"/>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c r="HO325" s="38"/>
      <c r="HP325" s="38"/>
      <c r="HQ325" s="38"/>
      <c r="HR325" s="38"/>
      <c r="HS325" s="38"/>
      <c r="HT325" s="38"/>
      <c r="HU325" s="38"/>
      <c r="HV325" s="38"/>
      <c r="HW325" s="38"/>
      <c r="HX325" s="38"/>
      <c r="HY325" s="38"/>
      <c r="HZ325" s="38"/>
      <c r="IA325" s="38"/>
      <c r="IB325" s="38"/>
      <c r="IC325" s="38"/>
      <c r="ID325" s="38"/>
      <c r="IE325" s="38"/>
      <c r="IF325" s="38"/>
      <c r="IG325" s="38"/>
      <c r="IH325" s="38"/>
      <c r="II325" s="38"/>
      <c r="IJ325" s="38"/>
      <c r="IK325" s="38"/>
      <c r="IL325" s="38"/>
      <c r="IM325" s="38"/>
      <c r="IN325" s="38"/>
      <c r="IO325" s="38"/>
      <c r="IP325" s="38"/>
      <c r="IQ325" s="38"/>
      <c r="IR325" s="38"/>
      <c r="IS325" s="38"/>
      <c r="IT325" s="38"/>
      <c r="IU325" s="38"/>
      <c r="IV325" s="38"/>
      <c r="IW325" s="38"/>
      <c r="IX325" s="38"/>
      <c r="IY325" s="38"/>
      <c r="IZ325" s="38"/>
      <c r="JA325" s="38"/>
      <c r="JB325" s="38"/>
      <c r="JC325" s="38"/>
      <c r="JD325" s="38"/>
      <c r="JE325" s="38"/>
      <c r="JF325" s="38"/>
      <c r="JG325" s="38"/>
      <c r="JH325" s="38"/>
      <c r="JI325" s="38"/>
      <c r="JJ325" s="38"/>
      <c r="JK325" s="38"/>
      <c r="JL325" s="38"/>
      <c r="JM325" s="38"/>
      <c r="JN325" s="38"/>
      <c r="JO325" s="38"/>
      <c r="JP325" s="38"/>
      <c r="JQ325" s="38"/>
      <c r="JR325" s="38"/>
      <c r="JS325" s="38"/>
      <c r="JT325" s="38"/>
      <c r="JU325" s="38"/>
      <c r="JV325" s="38"/>
      <c r="JW325" s="38"/>
      <c r="JX325" s="38"/>
      <c r="JY325" s="38"/>
      <c r="JZ325" s="38"/>
      <c r="KA325" s="38"/>
      <c r="KB325" s="38"/>
      <c r="KC325" s="38"/>
      <c r="KD325" s="38"/>
      <c r="KE325" s="38"/>
      <c r="KF325" s="38"/>
      <c r="KG325" s="38"/>
      <c r="KH325" s="38"/>
      <c r="KI325" s="38"/>
      <c r="KJ325" s="38"/>
      <c r="KK325" s="38"/>
      <c r="KL325" s="38"/>
      <c r="KM325" s="38"/>
      <c r="KN325" s="38"/>
      <c r="KO325" s="38"/>
      <c r="KP325" s="38"/>
      <c r="KQ325" s="38"/>
      <c r="KR325" s="38"/>
      <c r="KS325" s="38"/>
      <c r="KT325" s="38"/>
      <c r="KU325" s="38"/>
      <c r="KV325" s="38"/>
      <c r="KW325" s="38"/>
      <c r="KX325" s="38"/>
      <c r="KY325" s="38"/>
      <c r="KZ325" s="38"/>
      <c r="LA325" s="38"/>
      <c r="LB325" s="38"/>
      <c r="LC325" s="38"/>
      <c r="LD325" s="38"/>
      <c r="LE325" s="38"/>
      <c r="LF325" s="38"/>
      <c r="LG325" s="38"/>
      <c r="LH325" s="38"/>
      <c r="LI325" s="38"/>
      <c r="LJ325" s="38"/>
      <c r="LK325" s="38"/>
      <c r="LL325" s="38"/>
      <c r="LM325" s="38"/>
      <c r="LN325" s="38"/>
      <c r="LO325" s="38"/>
      <c r="LP325" s="38"/>
      <c r="LQ325" s="38"/>
      <c r="LR325" s="38"/>
      <c r="LS325" s="38"/>
      <c r="LT325" s="38"/>
      <c r="LU325" s="38"/>
      <c r="LV325" s="38"/>
      <c r="LW325" s="38"/>
      <c r="LX325" s="38"/>
      <c r="LY325" s="38"/>
      <c r="LZ325" s="38"/>
      <c r="MA325" s="38"/>
      <c r="MB325" s="38"/>
      <c r="MC325" s="38"/>
      <c r="MD325" s="38"/>
      <c r="ME325" s="38"/>
      <c r="MF325" s="38"/>
      <c r="MG325" s="38"/>
      <c r="MH325" s="38"/>
      <c r="MI325" s="38"/>
      <c r="MJ325" s="38"/>
      <c r="MK325" s="38"/>
      <c r="ML325" s="38"/>
      <c r="MM325" s="38"/>
      <c r="MN325" s="38"/>
      <c r="MO325" s="38"/>
      <c r="MP325" s="38"/>
      <c r="MQ325" s="38"/>
      <c r="MR325" s="38"/>
      <c r="MS325" s="38"/>
      <c r="MT325" s="38"/>
      <c r="MU325" s="38"/>
      <c r="MV325" s="38"/>
      <c r="MW325" s="38"/>
      <c r="MX325" s="38"/>
      <c r="MY325" s="38"/>
      <c r="MZ325" s="38"/>
      <c r="NA325" s="38"/>
      <c r="NB325" s="38"/>
      <c r="NC325" s="38"/>
      <c r="ND325" s="38"/>
      <c r="NE325" s="38"/>
      <c r="NF325" s="38"/>
      <c r="NG325" s="38"/>
      <c r="NH325" s="38"/>
      <c r="NI325" s="38"/>
      <c r="NJ325" s="38"/>
      <c r="NK325" s="38"/>
      <c r="NL325" s="38"/>
      <c r="NM325" s="38"/>
      <c r="NN325" s="38"/>
      <c r="NO325" s="38"/>
      <c r="NP325" s="38"/>
      <c r="NQ325" s="38"/>
      <c r="NR325" s="38"/>
      <c r="NS325" s="38"/>
      <c r="NT325" s="38"/>
      <c r="NU325" s="38"/>
      <c r="NV325" s="38"/>
      <c r="NW325" s="38"/>
      <c r="NX325" s="38"/>
      <c r="NY325" s="38"/>
      <c r="NZ325" s="38"/>
      <c r="OA325" s="38"/>
      <c r="OB325" s="38"/>
      <c r="OC325" s="38"/>
      <c r="OD325" s="38"/>
      <c r="OE325" s="38"/>
      <c r="OF325" s="38"/>
      <c r="OG325" s="38"/>
      <c r="OH325" s="38"/>
      <c r="OI325" s="38"/>
      <c r="OJ325" s="38"/>
      <c r="OK325" s="38"/>
      <c r="OL325" s="38"/>
      <c r="OM325" s="38"/>
      <c r="ON325" s="38"/>
      <c r="OO325" s="38"/>
      <c r="OP325" s="38"/>
      <c r="OQ325" s="38"/>
      <c r="OR325" s="38"/>
      <c r="OS325" s="38"/>
      <c r="OT325" s="38"/>
      <c r="OU325" s="38"/>
      <c r="OV325" s="38"/>
      <c r="OW325" s="38"/>
      <c r="OX325" s="38"/>
      <c r="OY325" s="38"/>
      <c r="OZ325" s="38"/>
      <c r="PA325" s="38"/>
      <c r="PB325" s="38"/>
      <c r="PC325" s="38"/>
      <c r="PD325" s="38"/>
      <c r="PE325" s="38"/>
      <c r="PF325" s="38"/>
      <c r="PG325" s="38"/>
      <c r="PH325" s="38"/>
      <c r="PI325" s="38"/>
      <c r="PJ325" s="38"/>
      <c r="PK325" s="38"/>
      <c r="PL325" s="38"/>
      <c r="PM325" s="38"/>
      <c r="PN325" s="38"/>
      <c r="PO325" s="38"/>
      <c r="PP325" s="38"/>
      <c r="PQ325" s="38"/>
      <c r="PR325" s="38"/>
      <c r="PS325" s="38"/>
      <c r="PT325" s="38"/>
      <c r="PU325" s="38"/>
      <c r="PV325" s="38"/>
      <c r="PW325" s="38"/>
      <c r="PX325" s="38"/>
      <c r="PY325" s="38"/>
      <c r="PZ325" s="38"/>
      <c r="QA325" s="38"/>
      <c r="QB325" s="38"/>
      <c r="QC325" s="38"/>
      <c r="QD325" s="38"/>
      <c r="QE325" s="38"/>
      <c r="QF325" s="38"/>
      <c r="QG325" s="38"/>
      <c r="QH325" s="38"/>
      <c r="QI325" s="38"/>
      <c r="QJ325" s="38"/>
      <c r="QK325" s="38"/>
      <c r="QL325" s="38"/>
      <c r="QM325" s="38"/>
      <c r="QN325" s="38"/>
      <c r="QO325" s="38"/>
      <c r="QP325" s="38"/>
      <c r="QQ325" s="38"/>
      <c r="QR325" s="38"/>
      <c r="QS325" s="38"/>
      <c r="QT325" s="38"/>
      <c r="QU325" s="38"/>
      <c r="QV325" s="38"/>
      <c r="QW325" s="38"/>
      <c r="QX325" s="38"/>
      <c r="QY325" s="38"/>
      <c r="QZ325" s="38"/>
      <c r="RA325" s="38"/>
      <c r="RB325" s="38"/>
      <c r="RC325" s="38"/>
      <c r="RD325" s="38"/>
      <c r="RE325" s="38"/>
      <c r="RF325" s="38"/>
      <c r="RG325" s="38"/>
      <c r="RH325" s="38"/>
      <c r="RI325" s="38"/>
      <c r="RJ325" s="38"/>
      <c r="RK325" s="38"/>
      <c r="RL325" s="38"/>
      <c r="RM325" s="38"/>
      <c r="RN325" s="38"/>
      <c r="RO325" s="38"/>
      <c r="RP325" s="38"/>
      <c r="RQ325" s="38"/>
      <c r="RR325" s="38"/>
      <c r="RS325" s="38"/>
      <c r="RT325" s="38"/>
      <c r="RU325" s="38"/>
      <c r="RV325" s="38"/>
      <c r="RW325" s="38"/>
      <c r="RX325" s="38"/>
      <c r="RY325" s="38"/>
      <c r="RZ325" s="38"/>
      <c r="SA325" s="38"/>
      <c r="SB325" s="38"/>
      <c r="SC325" s="38"/>
      <c r="SD325" s="38"/>
      <c r="SE325" s="38"/>
      <c r="SF325" s="38"/>
      <c r="SG325" s="38"/>
      <c r="SH325" s="38"/>
      <c r="SI325" s="38"/>
      <c r="SJ325" s="38"/>
      <c r="SK325" s="38"/>
      <c r="SL325" s="38"/>
      <c r="SM325" s="38"/>
      <c r="SN325" s="38"/>
      <c r="SO325" s="38"/>
      <c r="SP325" s="38"/>
      <c r="SQ325" s="38"/>
      <c r="SR325" s="38"/>
      <c r="SS325" s="38"/>
      <c r="ST325" s="38"/>
      <c r="SU325" s="38"/>
      <c r="SV325" s="38"/>
      <c r="SW325" s="38"/>
      <c r="SX325" s="38"/>
      <c r="SY325" s="38"/>
      <c r="SZ325" s="38"/>
      <c r="TA325" s="38"/>
      <c r="TB325" s="38"/>
      <c r="TC325" s="38"/>
      <c r="TD325" s="38"/>
      <c r="TE325" s="38"/>
      <c r="TF325" s="38"/>
      <c r="TG325" s="38"/>
      <c r="TH325" s="38"/>
      <c r="TI325" s="38"/>
      <c r="TJ325" s="38"/>
      <c r="TK325" s="38"/>
      <c r="TL325" s="38"/>
      <c r="TM325" s="38"/>
      <c r="TN325" s="38"/>
      <c r="TO325" s="38"/>
      <c r="TP325" s="38"/>
      <c r="TQ325" s="38"/>
      <c r="TR325" s="38"/>
      <c r="TS325" s="38"/>
      <c r="TT325" s="38"/>
      <c r="TU325" s="38"/>
      <c r="TV325" s="38"/>
      <c r="TW325" s="38"/>
      <c r="TX325" s="38"/>
      <c r="TY325" s="38"/>
      <c r="TZ325" s="38"/>
      <c r="UA325" s="38"/>
      <c r="UB325" s="38"/>
      <c r="UC325" s="38"/>
      <c r="UD325" s="38"/>
      <c r="UE325" s="38"/>
      <c r="UF325" s="38"/>
      <c r="UG325" s="38"/>
      <c r="UH325" s="38"/>
      <c r="UI325" s="38"/>
      <c r="UJ325" s="38"/>
      <c r="UK325" s="38"/>
      <c r="UL325" s="38"/>
      <c r="UM325" s="38"/>
      <c r="UN325" s="38"/>
      <c r="UO325" s="38"/>
      <c r="UP325" s="38"/>
      <c r="UQ325" s="38"/>
      <c r="UR325" s="38"/>
      <c r="US325" s="38"/>
      <c r="UT325" s="38"/>
      <c r="UU325" s="38"/>
      <c r="UV325" s="38"/>
      <c r="UW325" s="38"/>
      <c r="UX325" s="38"/>
      <c r="UY325" s="38"/>
      <c r="UZ325" s="38"/>
      <c r="VA325" s="38"/>
      <c r="VB325" s="38"/>
      <c r="VC325" s="38"/>
      <c r="VD325" s="38"/>
      <c r="VE325" s="38"/>
      <c r="VF325" s="38"/>
      <c r="VG325" s="38"/>
      <c r="VH325" s="38"/>
      <c r="VI325" s="38"/>
      <c r="VJ325" s="38"/>
      <c r="VK325" s="38"/>
      <c r="VL325" s="38"/>
      <c r="VM325" s="38"/>
      <c r="VN325" s="38"/>
      <c r="VO325" s="38"/>
      <c r="VP325" s="38"/>
      <c r="VQ325" s="38"/>
      <c r="VR325" s="38"/>
      <c r="VS325" s="38"/>
      <c r="VT325" s="38"/>
      <c r="VU325" s="38"/>
      <c r="VV325" s="38"/>
      <c r="VW325" s="38"/>
      <c r="VX325" s="38"/>
      <c r="VY325" s="38"/>
      <c r="VZ325" s="38"/>
      <c r="WA325" s="38"/>
      <c r="WB325" s="38"/>
      <c r="WC325" s="38"/>
      <c r="WD325" s="38"/>
    </row>
    <row r="326" spans="1:602" s="37" customFormat="1" ht="15">
      <c r="A326" s="529"/>
      <c r="B326" s="530"/>
      <c r="C326" s="530"/>
      <c r="D326" s="531"/>
      <c r="E326" s="531"/>
      <c r="F326" s="532"/>
      <c r="G326" s="532"/>
      <c r="H326" s="532"/>
      <c r="I326" s="276" t="s">
        <v>14</v>
      </c>
      <c r="J326" s="276" t="s">
        <v>142</v>
      </c>
      <c r="K326" s="533" t="s">
        <v>784</v>
      </c>
      <c r="L326" s="276" t="s">
        <v>148</v>
      </c>
      <c r="M326" s="520">
        <v>181100</v>
      </c>
      <c r="N326" s="520">
        <v>181057</v>
      </c>
      <c r="O326" s="534">
        <v>216700</v>
      </c>
      <c r="P326" s="534">
        <v>216700</v>
      </c>
      <c r="Q326" s="520">
        <v>216700</v>
      </c>
      <c r="R326" s="520">
        <v>216700</v>
      </c>
      <c r="S326" s="535">
        <v>3</v>
      </c>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c r="EF326" s="38"/>
      <c r="EG326" s="38"/>
      <c r="EH326" s="38"/>
      <c r="EI326" s="38"/>
      <c r="EJ326" s="38"/>
      <c r="EK326" s="38"/>
      <c r="EL326" s="38"/>
      <c r="EM326" s="38"/>
      <c r="EN326" s="38"/>
      <c r="EO326" s="38"/>
      <c r="EP326" s="38"/>
      <c r="EQ326" s="38"/>
      <c r="ER326" s="38"/>
      <c r="ES326" s="38"/>
      <c r="ET326" s="38"/>
      <c r="EU326" s="38"/>
      <c r="EV326" s="38"/>
      <c r="EW326" s="38"/>
      <c r="EX326" s="38"/>
      <c r="EY326" s="38"/>
      <c r="EZ326" s="38"/>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c r="HO326" s="38"/>
      <c r="HP326" s="38"/>
      <c r="HQ326" s="38"/>
      <c r="HR326" s="38"/>
      <c r="HS326" s="38"/>
      <c r="HT326" s="38"/>
      <c r="HU326" s="38"/>
      <c r="HV326" s="38"/>
      <c r="HW326" s="38"/>
      <c r="HX326" s="38"/>
      <c r="HY326" s="38"/>
      <c r="HZ326" s="38"/>
      <c r="IA326" s="38"/>
      <c r="IB326" s="38"/>
      <c r="IC326" s="38"/>
      <c r="ID326" s="38"/>
      <c r="IE326" s="38"/>
      <c r="IF326" s="38"/>
      <c r="IG326" s="38"/>
      <c r="IH326" s="38"/>
      <c r="II326" s="38"/>
      <c r="IJ326" s="38"/>
      <c r="IK326" s="38"/>
      <c r="IL326" s="38"/>
      <c r="IM326" s="38"/>
      <c r="IN326" s="38"/>
      <c r="IO326" s="38"/>
      <c r="IP326" s="38"/>
      <c r="IQ326" s="38"/>
      <c r="IR326" s="38"/>
      <c r="IS326" s="38"/>
      <c r="IT326" s="38"/>
      <c r="IU326" s="38"/>
      <c r="IV326" s="38"/>
      <c r="IW326" s="38"/>
      <c r="IX326" s="38"/>
      <c r="IY326" s="38"/>
      <c r="IZ326" s="38"/>
      <c r="JA326" s="38"/>
      <c r="JB326" s="38"/>
      <c r="JC326" s="38"/>
      <c r="JD326" s="38"/>
      <c r="JE326" s="38"/>
      <c r="JF326" s="38"/>
      <c r="JG326" s="38"/>
      <c r="JH326" s="38"/>
      <c r="JI326" s="38"/>
      <c r="JJ326" s="38"/>
      <c r="JK326" s="38"/>
      <c r="JL326" s="38"/>
      <c r="JM326" s="38"/>
      <c r="JN326" s="38"/>
      <c r="JO326" s="38"/>
      <c r="JP326" s="38"/>
      <c r="JQ326" s="38"/>
      <c r="JR326" s="38"/>
      <c r="JS326" s="38"/>
      <c r="JT326" s="38"/>
      <c r="JU326" s="38"/>
      <c r="JV326" s="38"/>
      <c r="JW326" s="38"/>
      <c r="JX326" s="38"/>
      <c r="JY326" s="38"/>
      <c r="JZ326" s="38"/>
      <c r="KA326" s="38"/>
      <c r="KB326" s="38"/>
      <c r="KC326" s="38"/>
      <c r="KD326" s="38"/>
      <c r="KE326" s="38"/>
      <c r="KF326" s="38"/>
      <c r="KG326" s="38"/>
      <c r="KH326" s="38"/>
      <c r="KI326" s="38"/>
      <c r="KJ326" s="38"/>
      <c r="KK326" s="38"/>
      <c r="KL326" s="38"/>
      <c r="KM326" s="38"/>
      <c r="KN326" s="38"/>
      <c r="KO326" s="38"/>
      <c r="KP326" s="38"/>
      <c r="KQ326" s="38"/>
      <c r="KR326" s="38"/>
      <c r="KS326" s="38"/>
      <c r="KT326" s="38"/>
      <c r="KU326" s="38"/>
      <c r="KV326" s="38"/>
      <c r="KW326" s="38"/>
      <c r="KX326" s="38"/>
      <c r="KY326" s="38"/>
      <c r="KZ326" s="38"/>
      <c r="LA326" s="38"/>
      <c r="LB326" s="38"/>
      <c r="LC326" s="38"/>
      <c r="LD326" s="38"/>
      <c r="LE326" s="38"/>
      <c r="LF326" s="38"/>
      <c r="LG326" s="38"/>
      <c r="LH326" s="38"/>
      <c r="LI326" s="38"/>
      <c r="LJ326" s="38"/>
      <c r="LK326" s="38"/>
      <c r="LL326" s="38"/>
      <c r="LM326" s="38"/>
      <c r="LN326" s="38"/>
      <c r="LO326" s="38"/>
      <c r="LP326" s="38"/>
      <c r="LQ326" s="38"/>
      <c r="LR326" s="38"/>
      <c r="LS326" s="38"/>
      <c r="LT326" s="38"/>
      <c r="LU326" s="38"/>
      <c r="LV326" s="38"/>
      <c r="LW326" s="38"/>
      <c r="LX326" s="38"/>
      <c r="LY326" s="38"/>
      <c r="LZ326" s="38"/>
      <c r="MA326" s="38"/>
      <c r="MB326" s="38"/>
      <c r="MC326" s="38"/>
      <c r="MD326" s="38"/>
      <c r="ME326" s="38"/>
      <c r="MF326" s="38"/>
      <c r="MG326" s="38"/>
      <c r="MH326" s="38"/>
      <c r="MI326" s="38"/>
      <c r="MJ326" s="38"/>
      <c r="MK326" s="38"/>
      <c r="ML326" s="38"/>
      <c r="MM326" s="38"/>
      <c r="MN326" s="38"/>
      <c r="MO326" s="38"/>
      <c r="MP326" s="38"/>
      <c r="MQ326" s="38"/>
      <c r="MR326" s="38"/>
      <c r="MS326" s="38"/>
      <c r="MT326" s="38"/>
      <c r="MU326" s="38"/>
      <c r="MV326" s="38"/>
      <c r="MW326" s="38"/>
      <c r="MX326" s="38"/>
      <c r="MY326" s="38"/>
      <c r="MZ326" s="38"/>
      <c r="NA326" s="38"/>
      <c r="NB326" s="38"/>
      <c r="NC326" s="38"/>
      <c r="ND326" s="38"/>
      <c r="NE326" s="38"/>
      <c r="NF326" s="38"/>
      <c r="NG326" s="38"/>
      <c r="NH326" s="38"/>
      <c r="NI326" s="38"/>
      <c r="NJ326" s="38"/>
      <c r="NK326" s="38"/>
      <c r="NL326" s="38"/>
      <c r="NM326" s="38"/>
      <c r="NN326" s="38"/>
      <c r="NO326" s="38"/>
      <c r="NP326" s="38"/>
      <c r="NQ326" s="38"/>
      <c r="NR326" s="38"/>
      <c r="NS326" s="38"/>
      <c r="NT326" s="38"/>
      <c r="NU326" s="38"/>
      <c r="NV326" s="38"/>
      <c r="NW326" s="38"/>
      <c r="NX326" s="38"/>
      <c r="NY326" s="38"/>
      <c r="NZ326" s="38"/>
      <c r="OA326" s="38"/>
      <c r="OB326" s="38"/>
      <c r="OC326" s="38"/>
      <c r="OD326" s="38"/>
      <c r="OE326" s="38"/>
      <c r="OF326" s="38"/>
      <c r="OG326" s="38"/>
      <c r="OH326" s="38"/>
      <c r="OI326" s="38"/>
      <c r="OJ326" s="38"/>
      <c r="OK326" s="38"/>
      <c r="OL326" s="38"/>
      <c r="OM326" s="38"/>
      <c r="ON326" s="38"/>
      <c r="OO326" s="38"/>
      <c r="OP326" s="38"/>
      <c r="OQ326" s="38"/>
      <c r="OR326" s="38"/>
      <c r="OS326" s="38"/>
      <c r="OT326" s="38"/>
      <c r="OU326" s="38"/>
      <c r="OV326" s="38"/>
      <c r="OW326" s="38"/>
      <c r="OX326" s="38"/>
      <c r="OY326" s="38"/>
      <c r="OZ326" s="38"/>
      <c r="PA326" s="38"/>
      <c r="PB326" s="38"/>
      <c r="PC326" s="38"/>
      <c r="PD326" s="38"/>
      <c r="PE326" s="38"/>
      <c r="PF326" s="38"/>
      <c r="PG326" s="38"/>
      <c r="PH326" s="38"/>
      <c r="PI326" s="38"/>
      <c r="PJ326" s="38"/>
      <c r="PK326" s="38"/>
      <c r="PL326" s="38"/>
      <c r="PM326" s="38"/>
      <c r="PN326" s="38"/>
      <c r="PO326" s="38"/>
      <c r="PP326" s="38"/>
      <c r="PQ326" s="38"/>
      <c r="PR326" s="38"/>
      <c r="PS326" s="38"/>
      <c r="PT326" s="38"/>
      <c r="PU326" s="38"/>
      <c r="PV326" s="38"/>
      <c r="PW326" s="38"/>
      <c r="PX326" s="38"/>
      <c r="PY326" s="38"/>
      <c r="PZ326" s="38"/>
      <c r="QA326" s="38"/>
      <c r="QB326" s="38"/>
      <c r="QC326" s="38"/>
      <c r="QD326" s="38"/>
      <c r="QE326" s="38"/>
      <c r="QF326" s="38"/>
      <c r="QG326" s="38"/>
      <c r="QH326" s="38"/>
      <c r="QI326" s="38"/>
      <c r="QJ326" s="38"/>
      <c r="QK326" s="38"/>
      <c r="QL326" s="38"/>
      <c r="QM326" s="38"/>
      <c r="QN326" s="38"/>
      <c r="QO326" s="38"/>
      <c r="QP326" s="38"/>
      <c r="QQ326" s="38"/>
      <c r="QR326" s="38"/>
      <c r="QS326" s="38"/>
      <c r="QT326" s="38"/>
      <c r="QU326" s="38"/>
      <c r="QV326" s="38"/>
      <c r="QW326" s="38"/>
      <c r="QX326" s="38"/>
      <c r="QY326" s="38"/>
      <c r="QZ326" s="38"/>
      <c r="RA326" s="38"/>
      <c r="RB326" s="38"/>
      <c r="RC326" s="38"/>
      <c r="RD326" s="38"/>
      <c r="RE326" s="38"/>
      <c r="RF326" s="38"/>
      <c r="RG326" s="38"/>
      <c r="RH326" s="38"/>
      <c r="RI326" s="38"/>
      <c r="RJ326" s="38"/>
      <c r="RK326" s="38"/>
      <c r="RL326" s="38"/>
      <c r="RM326" s="38"/>
      <c r="RN326" s="38"/>
      <c r="RO326" s="38"/>
      <c r="RP326" s="38"/>
      <c r="RQ326" s="38"/>
      <c r="RR326" s="38"/>
      <c r="RS326" s="38"/>
      <c r="RT326" s="38"/>
      <c r="RU326" s="38"/>
      <c r="RV326" s="38"/>
      <c r="RW326" s="38"/>
      <c r="RX326" s="38"/>
      <c r="RY326" s="38"/>
      <c r="RZ326" s="38"/>
      <c r="SA326" s="38"/>
      <c r="SB326" s="38"/>
      <c r="SC326" s="38"/>
      <c r="SD326" s="38"/>
      <c r="SE326" s="38"/>
      <c r="SF326" s="38"/>
      <c r="SG326" s="38"/>
      <c r="SH326" s="38"/>
      <c r="SI326" s="38"/>
      <c r="SJ326" s="38"/>
      <c r="SK326" s="38"/>
      <c r="SL326" s="38"/>
      <c r="SM326" s="38"/>
      <c r="SN326" s="38"/>
      <c r="SO326" s="38"/>
      <c r="SP326" s="38"/>
      <c r="SQ326" s="38"/>
      <c r="SR326" s="38"/>
      <c r="SS326" s="38"/>
      <c r="ST326" s="38"/>
      <c r="SU326" s="38"/>
      <c r="SV326" s="38"/>
      <c r="SW326" s="38"/>
      <c r="SX326" s="38"/>
      <c r="SY326" s="38"/>
      <c r="SZ326" s="38"/>
      <c r="TA326" s="38"/>
      <c r="TB326" s="38"/>
      <c r="TC326" s="38"/>
      <c r="TD326" s="38"/>
      <c r="TE326" s="38"/>
      <c r="TF326" s="38"/>
      <c r="TG326" s="38"/>
      <c r="TH326" s="38"/>
      <c r="TI326" s="38"/>
      <c r="TJ326" s="38"/>
      <c r="TK326" s="38"/>
      <c r="TL326" s="38"/>
      <c r="TM326" s="38"/>
      <c r="TN326" s="38"/>
      <c r="TO326" s="38"/>
      <c r="TP326" s="38"/>
      <c r="TQ326" s="38"/>
      <c r="TR326" s="38"/>
      <c r="TS326" s="38"/>
      <c r="TT326" s="38"/>
      <c r="TU326" s="38"/>
      <c r="TV326" s="38"/>
      <c r="TW326" s="38"/>
      <c r="TX326" s="38"/>
      <c r="TY326" s="38"/>
      <c r="TZ326" s="38"/>
      <c r="UA326" s="38"/>
      <c r="UB326" s="38"/>
      <c r="UC326" s="38"/>
      <c r="UD326" s="38"/>
      <c r="UE326" s="38"/>
      <c r="UF326" s="38"/>
      <c r="UG326" s="38"/>
      <c r="UH326" s="38"/>
      <c r="UI326" s="38"/>
      <c r="UJ326" s="38"/>
      <c r="UK326" s="38"/>
      <c r="UL326" s="38"/>
      <c r="UM326" s="38"/>
      <c r="UN326" s="38"/>
      <c r="UO326" s="38"/>
      <c r="UP326" s="38"/>
      <c r="UQ326" s="38"/>
      <c r="UR326" s="38"/>
      <c r="US326" s="38"/>
      <c r="UT326" s="38"/>
      <c r="UU326" s="38"/>
      <c r="UV326" s="38"/>
      <c r="UW326" s="38"/>
      <c r="UX326" s="38"/>
      <c r="UY326" s="38"/>
      <c r="UZ326" s="38"/>
      <c r="VA326" s="38"/>
      <c r="VB326" s="38"/>
      <c r="VC326" s="38"/>
      <c r="VD326" s="38"/>
      <c r="VE326" s="38"/>
      <c r="VF326" s="38"/>
      <c r="VG326" s="38"/>
      <c r="VH326" s="38"/>
      <c r="VI326" s="38"/>
      <c r="VJ326" s="38"/>
      <c r="VK326" s="38"/>
      <c r="VL326" s="38"/>
      <c r="VM326" s="38"/>
      <c r="VN326" s="38"/>
      <c r="VO326" s="38"/>
      <c r="VP326" s="38"/>
      <c r="VQ326" s="38"/>
      <c r="VR326" s="38"/>
      <c r="VS326" s="38"/>
      <c r="VT326" s="38"/>
      <c r="VU326" s="38"/>
      <c r="VV326" s="38"/>
      <c r="VW326" s="38"/>
      <c r="VX326" s="38"/>
      <c r="VY326" s="38"/>
      <c r="VZ326" s="38"/>
      <c r="WA326" s="38"/>
      <c r="WB326" s="38"/>
      <c r="WC326" s="38"/>
      <c r="WD326" s="38"/>
    </row>
    <row r="327" spans="1:602" s="37" customFormat="1" ht="15">
      <c r="A327" s="529"/>
      <c r="B327" s="536"/>
      <c r="C327" s="536"/>
      <c r="D327" s="51"/>
      <c r="E327" s="51"/>
      <c r="F327" s="537"/>
      <c r="G327" s="537"/>
      <c r="H327" s="537"/>
      <c r="I327" s="276" t="s">
        <v>14</v>
      </c>
      <c r="J327" s="276" t="s">
        <v>142</v>
      </c>
      <c r="K327" s="533" t="s">
        <v>784</v>
      </c>
      <c r="L327" s="276" t="s">
        <v>44</v>
      </c>
      <c r="M327" s="520">
        <v>100</v>
      </c>
      <c r="N327" s="520">
        <v>96.22</v>
      </c>
      <c r="O327" s="534">
        <v>500</v>
      </c>
      <c r="P327" s="534">
        <v>500</v>
      </c>
      <c r="Q327" s="520">
        <v>500</v>
      </c>
      <c r="R327" s="520">
        <v>500</v>
      </c>
      <c r="S327" s="535">
        <v>3</v>
      </c>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c r="EN327" s="38"/>
      <c r="EO327" s="38"/>
      <c r="EP327" s="38"/>
      <c r="EQ327" s="38"/>
      <c r="ER327" s="38"/>
      <c r="ES327" s="38"/>
      <c r="ET327" s="38"/>
      <c r="EU327" s="38"/>
      <c r="EV327" s="38"/>
      <c r="EW327" s="38"/>
      <c r="EX327" s="38"/>
      <c r="EY327" s="38"/>
      <c r="EZ327" s="38"/>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c r="HO327" s="38"/>
      <c r="HP327" s="38"/>
      <c r="HQ327" s="38"/>
      <c r="HR327" s="38"/>
      <c r="HS327" s="38"/>
      <c r="HT327" s="38"/>
      <c r="HU327" s="38"/>
      <c r="HV327" s="38"/>
      <c r="HW327" s="38"/>
      <c r="HX327" s="38"/>
      <c r="HY327" s="38"/>
      <c r="HZ327" s="38"/>
      <c r="IA327" s="38"/>
      <c r="IB327" s="38"/>
      <c r="IC327" s="38"/>
      <c r="ID327" s="38"/>
      <c r="IE327" s="38"/>
      <c r="IF327" s="38"/>
      <c r="IG327" s="38"/>
      <c r="IH327" s="38"/>
      <c r="II327" s="38"/>
      <c r="IJ327" s="38"/>
      <c r="IK327" s="38"/>
      <c r="IL327" s="38"/>
      <c r="IM327" s="38"/>
      <c r="IN327" s="38"/>
      <c r="IO327" s="38"/>
      <c r="IP327" s="38"/>
      <c r="IQ327" s="38"/>
      <c r="IR327" s="38"/>
      <c r="IS327" s="38"/>
      <c r="IT327" s="38"/>
      <c r="IU327" s="38"/>
      <c r="IV327" s="38"/>
      <c r="IW327" s="38"/>
      <c r="IX327" s="38"/>
      <c r="IY327" s="38"/>
      <c r="IZ327" s="38"/>
      <c r="JA327" s="38"/>
      <c r="JB327" s="38"/>
      <c r="JC327" s="38"/>
      <c r="JD327" s="38"/>
      <c r="JE327" s="38"/>
      <c r="JF327" s="38"/>
      <c r="JG327" s="38"/>
      <c r="JH327" s="38"/>
      <c r="JI327" s="38"/>
      <c r="JJ327" s="38"/>
      <c r="JK327" s="38"/>
      <c r="JL327" s="38"/>
      <c r="JM327" s="38"/>
      <c r="JN327" s="38"/>
      <c r="JO327" s="38"/>
      <c r="JP327" s="38"/>
      <c r="JQ327" s="38"/>
      <c r="JR327" s="38"/>
      <c r="JS327" s="38"/>
      <c r="JT327" s="38"/>
      <c r="JU327" s="38"/>
      <c r="JV327" s="38"/>
      <c r="JW327" s="38"/>
      <c r="JX327" s="38"/>
      <c r="JY327" s="38"/>
      <c r="JZ327" s="38"/>
      <c r="KA327" s="38"/>
      <c r="KB327" s="38"/>
      <c r="KC327" s="38"/>
      <c r="KD327" s="38"/>
      <c r="KE327" s="38"/>
      <c r="KF327" s="38"/>
      <c r="KG327" s="38"/>
      <c r="KH327" s="38"/>
      <c r="KI327" s="38"/>
      <c r="KJ327" s="38"/>
      <c r="KK327" s="38"/>
      <c r="KL327" s="38"/>
      <c r="KM327" s="38"/>
      <c r="KN327" s="38"/>
      <c r="KO327" s="38"/>
      <c r="KP327" s="38"/>
      <c r="KQ327" s="38"/>
      <c r="KR327" s="38"/>
      <c r="KS327" s="38"/>
      <c r="KT327" s="38"/>
      <c r="KU327" s="38"/>
      <c r="KV327" s="38"/>
      <c r="KW327" s="38"/>
      <c r="KX327" s="38"/>
      <c r="KY327" s="38"/>
      <c r="KZ327" s="38"/>
      <c r="LA327" s="38"/>
      <c r="LB327" s="38"/>
      <c r="LC327" s="38"/>
      <c r="LD327" s="38"/>
      <c r="LE327" s="38"/>
      <c r="LF327" s="38"/>
      <c r="LG327" s="38"/>
      <c r="LH327" s="38"/>
      <c r="LI327" s="38"/>
      <c r="LJ327" s="38"/>
      <c r="LK327" s="38"/>
      <c r="LL327" s="38"/>
      <c r="LM327" s="38"/>
      <c r="LN327" s="38"/>
      <c r="LO327" s="38"/>
      <c r="LP327" s="38"/>
      <c r="LQ327" s="38"/>
      <c r="LR327" s="38"/>
      <c r="LS327" s="38"/>
      <c r="LT327" s="38"/>
      <c r="LU327" s="38"/>
      <c r="LV327" s="38"/>
      <c r="LW327" s="38"/>
      <c r="LX327" s="38"/>
      <c r="LY327" s="38"/>
      <c r="LZ327" s="38"/>
      <c r="MA327" s="38"/>
      <c r="MB327" s="38"/>
      <c r="MC327" s="38"/>
      <c r="MD327" s="38"/>
      <c r="ME327" s="38"/>
      <c r="MF327" s="38"/>
      <c r="MG327" s="38"/>
      <c r="MH327" s="38"/>
      <c r="MI327" s="38"/>
      <c r="MJ327" s="38"/>
      <c r="MK327" s="38"/>
      <c r="ML327" s="38"/>
      <c r="MM327" s="38"/>
      <c r="MN327" s="38"/>
      <c r="MO327" s="38"/>
      <c r="MP327" s="38"/>
      <c r="MQ327" s="38"/>
      <c r="MR327" s="38"/>
      <c r="MS327" s="38"/>
      <c r="MT327" s="38"/>
      <c r="MU327" s="38"/>
      <c r="MV327" s="38"/>
      <c r="MW327" s="38"/>
      <c r="MX327" s="38"/>
      <c r="MY327" s="38"/>
      <c r="MZ327" s="38"/>
      <c r="NA327" s="38"/>
      <c r="NB327" s="38"/>
      <c r="NC327" s="38"/>
      <c r="ND327" s="38"/>
      <c r="NE327" s="38"/>
      <c r="NF327" s="38"/>
      <c r="NG327" s="38"/>
      <c r="NH327" s="38"/>
      <c r="NI327" s="38"/>
      <c r="NJ327" s="38"/>
      <c r="NK327" s="38"/>
      <c r="NL327" s="38"/>
      <c r="NM327" s="38"/>
      <c r="NN327" s="38"/>
      <c r="NO327" s="38"/>
      <c r="NP327" s="38"/>
      <c r="NQ327" s="38"/>
      <c r="NR327" s="38"/>
      <c r="NS327" s="38"/>
      <c r="NT327" s="38"/>
      <c r="NU327" s="38"/>
      <c r="NV327" s="38"/>
      <c r="NW327" s="38"/>
      <c r="NX327" s="38"/>
      <c r="NY327" s="38"/>
      <c r="NZ327" s="38"/>
      <c r="OA327" s="38"/>
      <c r="OB327" s="38"/>
      <c r="OC327" s="38"/>
      <c r="OD327" s="38"/>
      <c r="OE327" s="38"/>
      <c r="OF327" s="38"/>
      <c r="OG327" s="38"/>
      <c r="OH327" s="38"/>
      <c r="OI327" s="38"/>
      <c r="OJ327" s="38"/>
      <c r="OK327" s="38"/>
      <c r="OL327" s="38"/>
      <c r="OM327" s="38"/>
      <c r="ON327" s="38"/>
      <c r="OO327" s="38"/>
      <c r="OP327" s="38"/>
      <c r="OQ327" s="38"/>
      <c r="OR327" s="38"/>
      <c r="OS327" s="38"/>
      <c r="OT327" s="38"/>
      <c r="OU327" s="38"/>
      <c r="OV327" s="38"/>
      <c r="OW327" s="38"/>
      <c r="OX327" s="38"/>
      <c r="OY327" s="38"/>
      <c r="OZ327" s="38"/>
      <c r="PA327" s="38"/>
      <c r="PB327" s="38"/>
      <c r="PC327" s="38"/>
      <c r="PD327" s="38"/>
      <c r="PE327" s="38"/>
      <c r="PF327" s="38"/>
      <c r="PG327" s="38"/>
      <c r="PH327" s="38"/>
      <c r="PI327" s="38"/>
      <c r="PJ327" s="38"/>
      <c r="PK327" s="38"/>
      <c r="PL327" s="38"/>
      <c r="PM327" s="38"/>
      <c r="PN327" s="38"/>
      <c r="PO327" s="38"/>
      <c r="PP327" s="38"/>
      <c r="PQ327" s="38"/>
      <c r="PR327" s="38"/>
      <c r="PS327" s="38"/>
      <c r="PT327" s="38"/>
      <c r="PU327" s="38"/>
      <c r="PV327" s="38"/>
      <c r="PW327" s="38"/>
      <c r="PX327" s="38"/>
      <c r="PY327" s="38"/>
      <c r="PZ327" s="38"/>
      <c r="QA327" s="38"/>
      <c r="QB327" s="38"/>
      <c r="QC327" s="38"/>
      <c r="QD327" s="38"/>
      <c r="QE327" s="38"/>
      <c r="QF327" s="38"/>
      <c r="QG327" s="38"/>
      <c r="QH327" s="38"/>
      <c r="QI327" s="38"/>
      <c r="QJ327" s="38"/>
      <c r="QK327" s="38"/>
      <c r="QL327" s="38"/>
      <c r="QM327" s="38"/>
      <c r="QN327" s="38"/>
      <c r="QO327" s="38"/>
      <c r="QP327" s="38"/>
      <c r="QQ327" s="38"/>
      <c r="QR327" s="38"/>
      <c r="QS327" s="38"/>
      <c r="QT327" s="38"/>
      <c r="QU327" s="38"/>
      <c r="QV327" s="38"/>
      <c r="QW327" s="38"/>
      <c r="QX327" s="38"/>
      <c r="QY327" s="38"/>
      <c r="QZ327" s="38"/>
      <c r="RA327" s="38"/>
      <c r="RB327" s="38"/>
      <c r="RC327" s="38"/>
      <c r="RD327" s="38"/>
      <c r="RE327" s="38"/>
      <c r="RF327" s="38"/>
      <c r="RG327" s="38"/>
      <c r="RH327" s="38"/>
      <c r="RI327" s="38"/>
      <c r="RJ327" s="38"/>
      <c r="RK327" s="38"/>
      <c r="RL327" s="38"/>
      <c r="RM327" s="38"/>
      <c r="RN327" s="38"/>
      <c r="RO327" s="38"/>
      <c r="RP327" s="38"/>
      <c r="RQ327" s="38"/>
      <c r="RR327" s="38"/>
      <c r="RS327" s="38"/>
      <c r="RT327" s="38"/>
      <c r="RU327" s="38"/>
      <c r="RV327" s="38"/>
      <c r="RW327" s="38"/>
      <c r="RX327" s="38"/>
      <c r="RY327" s="38"/>
      <c r="RZ327" s="38"/>
      <c r="SA327" s="38"/>
      <c r="SB327" s="38"/>
      <c r="SC327" s="38"/>
      <c r="SD327" s="38"/>
      <c r="SE327" s="38"/>
      <c r="SF327" s="38"/>
      <c r="SG327" s="38"/>
      <c r="SH327" s="38"/>
      <c r="SI327" s="38"/>
      <c r="SJ327" s="38"/>
      <c r="SK327" s="38"/>
      <c r="SL327" s="38"/>
      <c r="SM327" s="38"/>
      <c r="SN327" s="38"/>
      <c r="SO327" s="38"/>
      <c r="SP327" s="38"/>
      <c r="SQ327" s="38"/>
      <c r="SR327" s="38"/>
      <c r="SS327" s="38"/>
      <c r="ST327" s="38"/>
      <c r="SU327" s="38"/>
      <c r="SV327" s="38"/>
      <c r="SW327" s="38"/>
      <c r="SX327" s="38"/>
      <c r="SY327" s="38"/>
      <c r="SZ327" s="38"/>
      <c r="TA327" s="38"/>
      <c r="TB327" s="38"/>
      <c r="TC327" s="38"/>
      <c r="TD327" s="38"/>
      <c r="TE327" s="38"/>
      <c r="TF327" s="38"/>
      <c r="TG327" s="38"/>
      <c r="TH327" s="38"/>
      <c r="TI327" s="38"/>
      <c r="TJ327" s="38"/>
      <c r="TK327" s="38"/>
      <c r="TL327" s="38"/>
      <c r="TM327" s="38"/>
      <c r="TN327" s="38"/>
      <c r="TO327" s="38"/>
      <c r="TP327" s="38"/>
      <c r="TQ327" s="38"/>
      <c r="TR327" s="38"/>
      <c r="TS327" s="38"/>
      <c r="TT327" s="38"/>
      <c r="TU327" s="38"/>
      <c r="TV327" s="38"/>
      <c r="TW327" s="38"/>
      <c r="TX327" s="38"/>
      <c r="TY327" s="38"/>
      <c r="TZ327" s="38"/>
      <c r="UA327" s="38"/>
      <c r="UB327" s="38"/>
      <c r="UC327" s="38"/>
      <c r="UD327" s="38"/>
      <c r="UE327" s="38"/>
      <c r="UF327" s="38"/>
      <c r="UG327" s="38"/>
      <c r="UH327" s="38"/>
      <c r="UI327" s="38"/>
      <c r="UJ327" s="38"/>
      <c r="UK327" s="38"/>
      <c r="UL327" s="38"/>
      <c r="UM327" s="38"/>
      <c r="UN327" s="38"/>
      <c r="UO327" s="38"/>
      <c r="UP327" s="38"/>
      <c r="UQ327" s="38"/>
      <c r="UR327" s="38"/>
      <c r="US327" s="38"/>
      <c r="UT327" s="38"/>
      <c r="UU327" s="38"/>
      <c r="UV327" s="38"/>
      <c r="UW327" s="38"/>
      <c r="UX327" s="38"/>
      <c r="UY327" s="38"/>
      <c r="UZ327" s="38"/>
      <c r="VA327" s="38"/>
      <c r="VB327" s="38"/>
      <c r="VC327" s="38"/>
      <c r="VD327" s="38"/>
      <c r="VE327" s="38"/>
      <c r="VF327" s="38"/>
      <c r="VG327" s="38"/>
      <c r="VH327" s="38"/>
      <c r="VI327" s="38"/>
      <c r="VJ327" s="38"/>
      <c r="VK327" s="38"/>
      <c r="VL327" s="38"/>
      <c r="VM327" s="38"/>
      <c r="VN327" s="38"/>
      <c r="VO327" s="38"/>
      <c r="VP327" s="38"/>
      <c r="VQ327" s="38"/>
      <c r="VR327" s="38"/>
      <c r="VS327" s="38"/>
      <c r="VT327" s="38"/>
      <c r="VU327" s="38"/>
      <c r="VV327" s="38"/>
      <c r="VW327" s="38"/>
      <c r="VX327" s="38"/>
      <c r="VY327" s="38"/>
      <c r="VZ327" s="38"/>
      <c r="WA327" s="38"/>
      <c r="WB327" s="38"/>
      <c r="WC327" s="38"/>
      <c r="WD327" s="38"/>
    </row>
    <row r="328" spans="1:602" s="39" customFormat="1" ht="79.5" customHeight="1">
      <c r="A328" s="529"/>
      <c r="B328" s="508" t="s">
        <v>785</v>
      </c>
      <c r="C328" s="527" t="s">
        <v>786</v>
      </c>
      <c r="D328" s="50" t="s">
        <v>787</v>
      </c>
      <c r="E328" s="53" t="s">
        <v>788</v>
      </c>
      <c r="F328" s="538" t="s">
        <v>136</v>
      </c>
      <c r="G328" s="539">
        <v>39814</v>
      </c>
      <c r="H328" s="540" t="s">
        <v>137</v>
      </c>
      <c r="I328" s="64" t="s">
        <v>14</v>
      </c>
      <c r="J328" s="64" t="s">
        <v>142</v>
      </c>
      <c r="K328" s="64" t="s">
        <v>789</v>
      </c>
      <c r="L328" s="64" t="s">
        <v>146</v>
      </c>
      <c r="M328" s="505">
        <f t="shared" ref="M328:R328" si="30">M329+M330</f>
        <v>132852449.53999999</v>
      </c>
      <c r="N328" s="505">
        <f t="shared" si="30"/>
        <v>132852413.53999999</v>
      </c>
      <c r="O328" s="541">
        <f t="shared" si="30"/>
        <v>127052400</v>
      </c>
      <c r="P328" s="541">
        <f>P329+P330</f>
        <v>126095000</v>
      </c>
      <c r="Q328" s="505">
        <f t="shared" si="30"/>
        <v>126095000</v>
      </c>
      <c r="R328" s="505">
        <f t="shared" si="30"/>
        <v>126095000</v>
      </c>
      <c r="S328" s="535"/>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c r="EL328" s="38"/>
      <c r="EM328" s="38"/>
      <c r="EN328" s="38"/>
      <c r="EO328" s="38"/>
      <c r="EP328" s="38"/>
      <c r="EQ328" s="38"/>
      <c r="ER328" s="38"/>
      <c r="ES328" s="38"/>
      <c r="ET328" s="38"/>
      <c r="EU328" s="38"/>
      <c r="EV328" s="38"/>
      <c r="EW328" s="38"/>
      <c r="EX328" s="38"/>
      <c r="EY328" s="38"/>
      <c r="EZ328" s="38"/>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c r="HO328" s="38"/>
      <c r="HP328" s="38"/>
      <c r="HQ328" s="38"/>
      <c r="HR328" s="38"/>
      <c r="HS328" s="38"/>
      <c r="HT328" s="38"/>
      <c r="HU328" s="38"/>
      <c r="HV328" s="38"/>
      <c r="HW328" s="38"/>
      <c r="HX328" s="38"/>
      <c r="HY328" s="38"/>
      <c r="HZ328" s="38"/>
      <c r="IA328" s="38"/>
      <c r="IB328" s="38"/>
      <c r="IC328" s="38"/>
      <c r="ID328" s="38"/>
      <c r="IE328" s="38"/>
      <c r="IF328" s="38"/>
      <c r="IG328" s="38"/>
      <c r="IH328" s="38"/>
      <c r="II328" s="38"/>
      <c r="IJ328" s="38"/>
      <c r="IK328" s="38"/>
      <c r="IL328" s="38"/>
      <c r="IM328" s="38"/>
      <c r="IN328" s="38"/>
      <c r="IO328" s="38"/>
      <c r="IP328" s="38"/>
      <c r="IQ328" s="38"/>
      <c r="IR328" s="38"/>
      <c r="IS328" s="38"/>
      <c r="IT328" s="38"/>
      <c r="IU328" s="38"/>
      <c r="IV328" s="38"/>
      <c r="IW328" s="38"/>
      <c r="IX328" s="38"/>
      <c r="IY328" s="38"/>
      <c r="IZ328" s="38"/>
      <c r="JA328" s="38"/>
      <c r="JB328" s="38"/>
      <c r="JC328" s="38"/>
      <c r="JD328" s="38"/>
      <c r="JE328" s="38"/>
      <c r="JF328" s="38"/>
      <c r="JG328" s="38"/>
      <c r="JH328" s="38"/>
      <c r="JI328" s="38"/>
      <c r="JJ328" s="38"/>
      <c r="JK328" s="38"/>
      <c r="JL328" s="38"/>
      <c r="JM328" s="38"/>
      <c r="JN328" s="38"/>
      <c r="JO328" s="38"/>
      <c r="JP328" s="38"/>
      <c r="JQ328" s="38"/>
      <c r="JR328" s="38"/>
      <c r="JS328" s="38"/>
      <c r="JT328" s="38"/>
      <c r="JU328" s="38"/>
      <c r="JV328" s="38"/>
      <c r="JW328" s="38"/>
      <c r="JX328" s="38"/>
      <c r="JY328" s="38"/>
      <c r="JZ328" s="38"/>
      <c r="KA328" s="38"/>
      <c r="KB328" s="38"/>
      <c r="KC328" s="38"/>
      <c r="KD328" s="38"/>
      <c r="KE328" s="38"/>
      <c r="KF328" s="38"/>
      <c r="KG328" s="38"/>
      <c r="KH328" s="38"/>
      <c r="KI328" s="38"/>
      <c r="KJ328" s="38"/>
      <c r="KK328" s="38"/>
      <c r="KL328" s="38"/>
      <c r="KM328" s="38"/>
      <c r="KN328" s="38"/>
      <c r="KO328" s="38"/>
      <c r="KP328" s="38"/>
      <c r="KQ328" s="38"/>
      <c r="KR328" s="38"/>
      <c r="KS328" s="38"/>
      <c r="KT328" s="38"/>
      <c r="KU328" s="38"/>
      <c r="KV328" s="38"/>
      <c r="KW328" s="38"/>
      <c r="KX328" s="38"/>
      <c r="KY328" s="38"/>
      <c r="KZ328" s="38"/>
      <c r="LA328" s="38"/>
      <c r="LB328" s="38"/>
      <c r="LC328" s="38"/>
      <c r="LD328" s="38"/>
      <c r="LE328" s="38"/>
      <c r="LF328" s="38"/>
      <c r="LG328" s="38"/>
      <c r="LH328" s="38"/>
      <c r="LI328" s="38"/>
      <c r="LJ328" s="38"/>
      <c r="LK328" s="38"/>
      <c r="LL328" s="38"/>
      <c r="LM328" s="38"/>
      <c r="LN328" s="38"/>
      <c r="LO328" s="38"/>
      <c r="LP328" s="38"/>
      <c r="LQ328" s="38"/>
      <c r="LR328" s="38"/>
      <c r="LS328" s="38"/>
      <c r="LT328" s="38"/>
      <c r="LU328" s="38"/>
      <c r="LV328" s="38"/>
      <c r="LW328" s="38"/>
      <c r="LX328" s="38"/>
      <c r="LY328" s="38"/>
      <c r="LZ328" s="38"/>
      <c r="MA328" s="38"/>
      <c r="MB328" s="38"/>
      <c r="MC328" s="38"/>
      <c r="MD328" s="38"/>
      <c r="ME328" s="38"/>
      <c r="MF328" s="38"/>
      <c r="MG328" s="38"/>
      <c r="MH328" s="38"/>
      <c r="MI328" s="38"/>
      <c r="MJ328" s="38"/>
      <c r="MK328" s="38"/>
      <c r="ML328" s="38"/>
      <c r="MM328" s="38"/>
      <c r="MN328" s="38"/>
      <c r="MO328" s="38"/>
      <c r="MP328" s="38"/>
      <c r="MQ328" s="38"/>
      <c r="MR328" s="38"/>
      <c r="MS328" s="38"/>
      <c r="MT328" s="38"/>
      <c r="MU328" s="38"/>
      <c r="MV328" s="38"/>
      <c r="MW328" s="38"/>
      <c r="MX328" s="38"/>
      <c r="MY328" s="38"/>
      <c r="MZ328" s="38"/>
      <c r="NA328" s="38"/>
      <c r="NB328" s="38"/>
      <c r="NC328" s="38"/>
      <c r="ND328" s="38"/>
      <c r="NE328" s="38"/>
      <c r="NF328" s="38"/>
      <c r="NG328" s="38"/>
      <c r="NH328" s="38"/>
      <c r="NI328" s="38"/>
      <c r="NJ328" s="38"/>
      <c r="NK328" s="38"/>
      <c r="NL328" s="38"/>
      <c r="NM328" s="38"/>
      <c r="NN328" s="38"/>
      <c r="NO328" s="38"/>
      <c r="NP328" s="38"/>
      <c r="NQ328" s="38"/>
      <c r="NR328" s="38"/>
      <c r="NS328" s="38"/>
      <c r="NT328" s="38"/>
      <c r="NU328" s="38"/>
      <c r="NV328" s="38"/>
      <c r="NW328" s="38"/>
      <c r="NX328" s="38"/>
      <c r="NY328" s="38"/>
      <c r="NZ328" s="38"/>
      <c r="OA328" s="38"/>
      <c r="OB328" s="38"/>
      <c r="OC328" s="38"/>
      <c r="OD328" s="38"/>
      <c r="OE328" s="38"/>
      <c r="OF328" s="38"/>
      <c r="OG328" s="38"/>
      <c r="OH328" s="38"/>
      <c r="OI328" s="38"/>
      <c r="OJ328" s="38"/>
      <c r="OK328" s="38"/>
      <c r="OL328" s="38"/>
      <c r="OM328" s="38"/>
      <c r="ON328" s="38"/>
      <c r="OO328" s="38"/>
      <c r="OP328" s="38"/>
      <c r="OQ328" s="38"/>
      <c r="OR328" s="38"/>
      <c r="OS328" s="38"/>
      <c r="OT328" s="38"/>
      <c r="OU328" s="38"/>
      <c r="OV328" s="38"/>
      <c r="OW328" s="38"/>
      <c r="OX328" s="38"/>
      <c r="OY328" s="38"/>
      <c r="OZ328" s="38"/>
      <c r="PA328" s="38"/>
      <c r="PB328" s="38"/>
      <c r="PC328" s="38"/>
      <c r="PD328" s="38"/>
      <c r="PE328" s="38"/>
      <c r="PF328" s="38"/>
      <c r="PG328" s="38"/>
      <c r="PH328" s="38"/>
      <c r="PI328" s="38"/>
      <c r="PJ328" s="38"/>
      <c r="PK328" s="38"/>
      <c r="PL328" s="38"/>
      <c r="PM328" s="38"/>
      <c r="PN328" s="38"/>
      <c r="PO328" s="38"/>
      <c r="PP328" s="38"/>
      <c r="PQ328" s="38"/>
      <c r="PR328" s="38"/>
      <c r="PS328" s="38"/>
      <c r="PT328" s="38"/>
      <c r="PU328" s="38"/>
      <c r="PV328" s="38"/>
      <c r="PW328" s="38"/>
      <c r="PX328" s="38"/>
      <c r="PY328" s="38"/>
      <c r="PZ328" s="38"/>
      <c r="QA328" s="38"/>
      <c r="QB328" s="38"/>
      <c r="QC328" s="38"/>
      <c r="QD328" s="38"/>
      <c r="QE328" s="38"/>
      <c r="QF328" s="38"/>
      <c r="QG328" s="38"/>
      <c r="QH328" s="38"/>
      <c r="QI328" s="38"/>
      <c r="QJ328" s="38"/>
      <c r="QK328" s="38"/>
      <c r="QL328" s="38"/>
      <c r="QM328" s="38"/>
      <c r="QN328" s="38"/>
      <c r="QO328" s="38"/>
      <c r="QP328" s="38"/>
      <c r="QQ328" s="38"/>
      <c r="QR328" s="38"/>
      <c r="QS328" s="38"/>
      <c r="QT328" s="38"/>
      <c r="QU328" s="38"/>
      <c r="QV328" s="38"/>
      <c r="QW328" s="38"/>
      <c r="QX328" s="38"/>
      <c r="QY328" s="38"/>
      <c r="QZ328" s="38"/>
      <c r="RA328" s="38"/>
      <c r="RB328" s="38"/>
      <c r="RC328" s="38"/>
      <c r="RD328" s="38"/>
      <c r="RE328" s="38"/>
      <c r="RF328" s="38"/>
      <c r="RG328" s="38"/>
      <c r="RH328" s="38"/>
      <c r="RI328" s="38"/>
      <c r="RJ328" s="38"/>
      <c r="RK328" s="38"/>
      <c r="RL328" s="38"/>
      <c r="RM328" s="38"/>
      <c r="RN328" s="38"/>
      <c r="RO328" s="38"/>
      <c r="RP328" s="38"/>
      <c r="RQ328" s="38"/>
      <c r="RR328" s="38"/>
      <c r="RS328" s="38"/>
      <c r="RT328" s="38"/>
      <c r="RU328" s="38"/>
      <c r="RV328" s="38"/>
      <c r="RW328" s="38"/>
      <c r="RX328" s="38"/>
      <c r="RY328" s="38"/>
      <c r="RZ328" s="38"/>
      <c r="SA328" s="38"/>
      <c r="SB328" s="38"/>
      <c r="SC328" s="38"/>
      <c r="SD328" s="38"/>
      <c r="SE328" s="38"/>
      <c r="SF328" s="38"/>
      <c r="SG328" s="38"/>
      <c r="SH328" s="38"/>
      <c r="SI328" s="38"/>
      <c r="SJ328" s="38"/>
      <c r="SK328" s="38"/>
      <c r="SL328" s="38"/>
      <c r="SM328" s="38"/>
      <c r="SN328" s="38"/>
      <c r="SO328" s="38"/>
      <c r="SP328" s="38"/>
      <c r="SQ328" s="38"/>
      <c r="SR328" s="38"/>
      <c r="SS328" s="38"/>
      <c r="ST328" s="38"/>
      <c r="SU328" s="38"/>
      <c r="SV328" s="38"/>
      <c r="SW328" s="38"/>
      <c r="SX328" s="38"/>
      <c r="SY328" s="38"/>
      <c r="SZ328" s="38"/>
      <c r="TA328" s="38"/>
      <c r="TB328" s="38"/>
      <c r="TC328" s="38"/>
      <c r="TD328" s="38"/>
      <c r="TE328" s="38"/>
      <c r="TF328" s="38"/>
      <c r="TG328" s="38"/>
      <c r="TH328" s="38"/>
      <c r="TI328" s="38"/>
      <c r="TJ328" s="38"/>
      <c r="TK328" s="38"/>
      <c r="TL328" s="38"/>
      <c r="TM328" s="38"/>
      <c r="TN328" s="38"/>
      <c r="TO328" s="38"/>
      <c r="TP328" s="38"/>
      <c r="TQ328" s="38"/>
      <c r="TR328" s="38"/>
      <c r="TS328" s="38"/>
      <c r="TT328" s="38"/>
      <c r="TU328" s="38"/>
      <c r="TV328" s="38"/>
      <c r="TW328" s="38"/>
      <c r="TX328" s="38"/>
      <c r="TY328" s="38"/>
      <c r="TZ328" s="38"/>
      <c r="UA328" s="38"/>
      <c r="UB328" s="38"/>
      <c r="UC328" s="38"/>
      <c r="UD328" s="38"/>
      <c r="UE328" s="38"/>
      <c r="UF328" s="38"/>
      <c r="UG328" s="38"/>
      <c r="UH328" s="38"/>
      <c r="UI328" s="38"/>
      <c r="UJ328" s="38"/>
      <c r="UK328" s="38"/>
      <c r="UL328" s="38"/>
      <c r="UM328" s="38"/>
      <c r="UN328" s="38"/>
      <c r="UO328" s="38"/>
      <c r="UP328" s="38"/>
      <c r="UQ328" s="38"/>
      <c r="UR328" s="38"/>
      <c r="US328" s="38"/>
      <c r="UT328" s="38"/>
      <c r="UU328" s="38"/>
      <c r="UV328" s="38"/>
      <c r="UW328" s="38"/>
      <c r="UX328" s="38"/>
      <c r="UY328" s="38"/>
      <c r="UZ328" s="38"/>
      <c r="VA328" s="38"/>
      <c r="VB328" s="38"/>
      <c r="VC328" s="38"/>
      <c r="VD328" s="38"/>
      <c r="VE328" s="38"/>
      <c r="VF328" s="38"/>
      <c r="VG328" s="38"/>
      <c r="VH328" s="38"/>
      <c r="VI328" s="38"/>
      <c r="VJ328" s="38"/>
      <c r="VK328" s="38"/>
      <c r="VL328" s="38"/>
      <c r="VM328" s="38"/>
      <c r="VN328" s="38"/>
      <c r="VO328" s="38"/>
      <c r="VP328" s="38"/>
      <c r="VQ328" s="38"/>
      <c r="VR328" s="38"/>
      <c r="VS328" s="38"/>
      <c r="VT328" s="38"/>
      <c r="VU328" s="38"/>
      <c r="VV328" s="38"/>
      <c r="VW328" s="38"/>
      <c r="VX328" s="38"/>
      <c r="VY328" s="38"/>
      <c r="VZ328" s="38"/>
      <c r="WA328" s="38"/>
      <c r="WB328" s="38"/>
      <c r="WC328" s="38"/>
      <c r="WD328" s="38"/>
    </row>
    <row r="329" spans="1:602" s="37" customFormat="1" ht="174.75" customHeight="1">
      <c r="A329" s="529"/>
      <c r="B329" s="542"/>
      <c r="C329" s="530"/>
      <c r="D329" s="531"/>
      <c r="E329" s="53" t="s">
        <v>790</v>
      </c>
      <c r="F329" s="53" t="s">
        <v>136</v>
      </c>
      <c r="G329" s="543">
        <v>43831</v>
      </c>
      <c r="H329" s="53" t="s">
        <v>137</v>
      </c>
      <c r="I329" s="533" t="s">
        <v>14</v>
      </c>
      <c r="J329" s="533" t="s">
        <v>142</v>
      </c>
      <c r="K329" s="533" t="s">
        <v>789</v>
      </c>
      <c r="L329" s="533" t="s">
        <v>10</v>
      </c>
      <c r="M329" s="520">
        <v>114876409</v>
      </c>
      <c r="N329" s="520">
        <v>114876409</v>
      </c>
      <c r="O329" s="534">
        <v>123723600</v>
      </c>
      <c r="P329" s="534">
        <v>126095000</v>
      </c>
      <c r="Q329" s="520">
        <v>126095000</v>
      </c>
      <c r="R329" s="520">
        <v>126095000</v>
      </c>
      <c r="S329" s="535">
        <v>3</v>
      </c>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c r="EL329" s="38"/>
      <c r="EM329" s="38"/>
      <c r="EN329" s="38"/>
      <c r="EO329" s="38"/>
      <c r="EP329" s="38"/>
      <c r="EQ329" s="38"/>
      <c r="ER329" s="38"/>
      <c r="ES329" s="38"/>
      <c r="ET329" s="38"/>
      <c r="EU329" s="38"/>
      <c r="EV329" s="38"/>
      <c r="EW329" s="38"/>
      <c r="EX329" s="38"/>
      <c r="EY329" s="38"/>
      <c r="EZ329" s="38"/>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c r="HO329" s="38"/>
      <c r="HP329" s="38"/>
      <c r="HQ329" s="38"/>
      <c r="HR329" s="38"/>
      <c r="HS329" s="38"/>
      <c r="HT329" s="38"/>
      <c r="HU329" s="38"/>
      <c r="HV329" s="38"/>
      <c r="HW329" s="38"/>
      <c r="HX329" s="38"/>
      <c r="HY329" s="38"/>
      <c r="HZ329" s="38"/>
      <c r="IA329" s="38"/>
      <c r="IB329" s="38"/>
      <c r="IC329" s="38"/>
      <c r="ID329" s="38"/>
      <c r="IE329" s="38"/>
      <c r="IF329" s="38"/>
      <c r="IG329" s="38"/>
      <c r="IH329" s="38"/>
      <c r="II329" s="38"/>
      <c r="IJ329" s="38"/>
      <c r="IK329" s="38"/>
      <c r="IL329" s="38"/>
      <c r="IM329" s="38"/>
      <c r="IN329" s="38"/>
      <c r="IO329" s="38"/>
      <c r="IP329" s="38"/>
      <c r="IQ329" s="38"/>
      <c r="IR329" s="38"/>
      <c r="IS329" s="38"/>
      <c r="IT329" s="38"/>
      <c r="IU329" s="38"/>
      <c r="IV329" s="38"/>
      <c r="IW329" s="38"/>
      <c r="IX329" s="38"/>
      <c r="IY329" s="38"/>
      <c r="IZ329" s="38"/>
      <c r="JA329" s="38"/>
      <c r="JB329" s="38"/>
      <c r="JC329" s="38"/>
      <c r="JD329" s="38"/>
      <c r="JE329" s="38"/>
      <c r="JF329" s="38"/>
      <c r="JG329" s="38"/>
      <c r="JH329" s="38"/>
      <c r="JI329" s="38"/>
      <c r="JJ329" s="38"/>
      <c r="JK329" s="38"/>
      <c r="JL329" s="38"/>
      <c r="JM329" s="38"/>
      <c r="JN329" s="38"/>
      <c r="JO329" s="38"/>
      <c r="JP329" s="38"/>
      <c r="JQ329" s="38"/>
      <c r="JR329" s="38"/>
      <c r="JS329" s="38"/>
      <c r="JT329" s="38"/>
      <c r="JU329" s="38"/>
      <c r="JV329" s="38"/>
      <c r="JW329" s="38"/>
      <c r="JX329" s="38"/>
      <c r="JY329" s="38"/>
      <c r="JZ329" s="38"/>
      <c r="KA329" s="38"/>
      <c r="KB329" s="38"/>
      <c r="KC329" s="38"/>
      <c r="KD329" s="38"/>
      <c r="KE329" s="38"/>
      <c r="KF329" s="38"/>
      <c r="KG329" s="38"/>
      <c r="KH329" s="38"/>
      <c r="KI329" s="38"/>
      <c r="KJ329" s="38"/>
      <c r="KK329" s="38"/>
      <c r="KL329" s="38"/>
      <c r="KM329" s="38"/>
      <c r="KN329" s="38"/>
      <c r="KO329" s="38"/>
      <c r="KP329" s="38"/>
      <c r="KQ329" s="38"/>
      <c r="KR329" s="38"/>
      <c r="KS329" s="38"/>
      <c r="KT329" s="38"/>
      <c r="KU329" s="38"/>
      <c r="KV329" s="38"/>
      <c r="KW329" s="38"/>
      <c r="KX329" s="38"/>
      <c r="KY329" s="38"/>
      <c r="KZ329" s="38"/>
      <c r="LA329" s="38"/>
      <c r="LB329" s="38"/>
      <c r="LC329" s="38"/>
      <c r="LD329" s="38"/>
      <c r="LE329" s="38"/>
      <c r="LF329" s="38"/>
      <c r="LG329" s="38"/>
      <c r="LH329" s="38"/>
      <c r="LI329" s="38"/>
      <c r="LJ329" s="38"/>
      <c r="LK329" s="38"/>
      <c r="LL329" s="38"/>
      <c r="LM329" s="38"/>
      <c r="LN329" s="38"/>
      <c r="LO329" s="38"/>
      <c r="LP329" s="38"/>
      <c r="LQ329" s="38"/>
      <c r="LR329" s="38"/>
      <c r="LS329" s="38"/>
      <c r="LT329" s="38"/>
      <c r="LU329" s="38"/>
      <c r="LV329" s="38"/>
      <c r="LW329" s="38"/>
      <c r="LX329" s="38"/>
      <c r="LY329" s="38"/>
      <c r="LZ329" s="38"/>
      <c r="MA329" s="38"/>
      <c r="MB329" s="38"/>
      <c r="MC329" s="38"/>
      <c r="MD329" s="38"/>
      <c r="ME329" s="38"/>
      <c r="MF329" s="38"/>
      <c r="MG329" s="38"/>
      <c r="MH329" s="38"/>
      <c r="MI329" s="38"/>
      <c r="MJ329" s="38"/>
      <c r="MK329" s="38"/>
      <c r="ML329" s="38"/>
      <c r="MM329" s="38"/>
      <c r="MN329" s="38"/>
      <c r="MO329" s="38"/>
      <c r="MP329" s="38"/>
      <c r="MQ329" s="38"/>
      <c r="MR329" s="38"/>
      <c r="MS329" s="38"/>
      <c r="MT329" s="38"/>
      <c r="MU329" s="38"/>
      <c r="MV329" s="38"/>
      <c r="MW329" s="38"/>
      <c r="MX329" s="38"/>
      <c r="MY329" s="38"/>
      <c r="MZ329" s="38"/>
      <c r="NA329" s="38"/>
      <c r="NB329" s="38"/>
      <c r="NC329" s="38"/>
      <c r="ND329" s="38"/>
      <c r="NE329" s="38"/>
      <c r="NF329" s="38"/>
      <c r="NG329" s="38"/>
      <c r="NH329" s="38"/>
      <c r="NI329" s="38"/>
      <c r="NJ329" s="38"/>
      <c r="NK329" s="38"/>
      <c r="NL329" s="38"/>
      <c r="NM329" s="38"/>
      <c r="NN329" s="38"/>
      <c r="NO329" s="38"/>
      <c r="NP329" s="38"/>
      <c r="NQ329" s="38"/>
      <c r="NR329" s="38"/>
      <c r="NS329" s="38"/>
      <c r="NT329" s="38"/>
      <c r="NU329" s="38"/>
      <c r="NV329" s="38"/>
      <c r="NW329" s="38"/>
      <c r="NX329" s="38"/>
      <c r="NY329" s="38"/>
      <c r="NZ329" s="38"/>
      <c r="OA329" s="38"/>
      <c r="OB329" s="38"/>
      <c r="OC329" s="38"/>
      <c r="OD329" s="38"/>
      <c r="OE329" s="38"/>
      <c r="OF329" s="38"/>
      <c r="OG329" s="38"/>
      <c r="OH329" s="38"/>
      <c r="OI329" s="38"/>
      <c r="OJ329" s="38"/>
      <c r="OK329" s="38"/>
      <c r="OL329" s="38"/>
      <c r="OM329" s="38"/>
      <c r="ON329" s="38"/>
      <c r="OO329" s="38"/>
      <c r="OP329" s="38"/>
      <c r="OQ329" s="38"/>
      <c r="OR329" s="38"/>
      <c r="OS329" s="38"/>
      <c r="OT329" s="38"/>
      <c r="OU329" s="38"/>
      <c r="OV329" s="38"/>
      <c r="OW329" s="38"/>
      <c r="OX329" s="38"/>
      <c r="OY329" s="38"/>
      <c r="OZ329" s="38"/>
      <c r="PA329" s="38"/>
      <c r="PB329" s="38"/>
      <c r="PC329" s="38"/>
      <c r="PD329" s="38"/>
      <c r="PE329" s="38"/>
      <c r="PF329" s="38"/>
      <c r="PG329" s="38"/>
      <c r="PH329" s="38"/>
      <c r="PI329" s="38"/>
      <c r="PJ329" s="38"/>
      <c r="PK329" s="38"/>
      <c r="PL329" s="38"/>
      <c r="PM329" s="38"/>
      <c r="PN329" s="38"/>
      <c r="PO329" s="38"/>
      <c r="PP329" s="38"/>
      <c r="PQ329" s="38"/>
      <c r="PR329" s="38"/>
      <c r="PS329" s="38"/>
      <c r="PT329" s="38"/>
      <c r="PU329" s="38"/>
      <c r="PV329" s="38"/>
      <c r="PW329" s="38"/>
      <c r="PX329" s="38"/>
      <c r="PY329" s="38"/>
      <c r="PZ329" s="38"/>
      <c r="QA329" s="38"/>
      <c r="QB329" s="38"/>
      <c r="QC329" s="38"/>
      <c r="QD329" s="38"/>
      <c r="QE329" s="38"/>
      <c r="QF329" s="38"/>
      <c r="QG329" s="38"/>
      <c r="QH329" s="38"/>
      <c r="QI329" s="38"/>
      <c r="QJ329" s="38"/>
      <c r="QK329" s="38"/>
      <c r="QL329" s="38"/>
      <c r="QM329" s="38"/>
      <c r="QN329" s="38"/>
      <c r="QO329" s="38"/>
      <c r="QP329" s="38"/>
      <c r="QQ329" s="38"/>
      <c r="QR329" s="38"/>
      <c r="QS329" s="38"/>
      <c r="QT329" s="38"/>
      <c r="QU329" s="38"/>
      <c r="QV329" s="38"/>
      <c r="QW329" s="38"/>
      <c r="QX329" s="38"/>
      <c r="QY329" s="38"/>
      <c r="QZ329" s="38"/>
      <c r="RA329" s="38"/>
      <c r="RB329" s="38"/>
      <c r="RC329" s="38"/>
      <c r="RD329" s="38"/>
      <c r="RE329" s="38"/>
      <c r="RF329" s="38"/>
      <c r="RG329" s="38"/>
      <c r="RH329" s="38"/>
      <c r="RI329" s="38"/>
      <c r="RJ329" s="38"/>
      <c r="RK329" s="38"/>
      <c r="RL329" s="38"/>
      <c r="RM329" s="38"/>
      <c r="RN329" s="38"/>
      <c r="RO329" s="38"/>
      <c r="RP329" s="38"/>
      <c r="RQ329" s="38"/>
      <c r="RR329" s="38"/>
      <c r="RS329" s="38"/>
      <c r="RT329" s="38"/>
      <c r="RU329" s="38"/>
      <c r="RV329" s="38"/>
      <c r="RW329" s="38"/>
      <c r="RX329" s="38"/>
      <c r="RY329" s="38"/>
      <c r="RZ329" s="38"/>
      <c r="SA329" s="38"/>
      <c r="SB329" s="38"/>
      <c r="SC329" s="38"/>
      <c r="SD329" s="38"/>
      <c r="SE329" s="38"/>
      <c r="SF329" s="38"/>
      <c r="SG329" s="38"/>
      <c r="SH329" s="38"/>
      <c r="SI329" s="38"/>
      <c r="SJ329" s="38"/>
      <c r="SK329" s="38"/>
      <c r="SL329" s="38"/>
      <c r="SM329" s="38"/>
      <c r="SN329" s="38"/>
      <c r="SO329" s="38"/>
      <c r="SP329" s="38"/>
      <c r="SQ329" s="38"/>
      <c r="SR329" s="38"/>
      <c r="SS329" s="38"/>
      <c r="ST329" s="38"/>
      <c r="SU329" s="38"/>
      <c r="SV329" s="38"/>
      <c r="SW329" s="38"/>
      <c r="SX329" s="38"/>
      <c r="SY329" s="38"/>
      <c r="SZ329" s="38"/>
      <c r="TA329" s="38"/>
      <c r="TB329" s="38"/>
      <c r="TC329" s="38"/>
      <c r="TD329" s="38"/>
      <c r="TE329" s="38"/>
      <c r="TF329" s="38"/>
      <c r="TG329" s="38"/>
      <c r="TH329" s="38"/>
      <c r="TI329" s="38"/>
      <c r="TJ329" s="38"/>
      <c r="TK329" s="38"/>
      <c r="TL329" s="38"/>
      <c r="TM329" s="38"/>
      <c r="TN329" s="38"/>
      <c r="TO329" s="38"/>
      <c r="TP329" s="38"/>
      <c r="TQ329" s="38"/>
      <c r="TR329" s="38"/>
      <c r="TS329" s="38"/>
      <c r="TT329" s="38"/>
      <c r="TU329" s="38"/>
      <c r="TV329" s="38"/>
      <c r="TW329" s="38"/>
      <c r="TX329" s="38"/>
      <c r="TY329" s="38"/>
      <c r="TZ329" s="38"/>
      <c r="UA329" s="38"/>
      <c r="UB329" s="38"/>
      <c r="UC329" s="38"/>
      <c r="UD329" s="38"/>
      <c r="UE329" s="38"/>
      <c r="UF329" s="38"/>
      <c r="UG329" s="38"/>
      <c r="UH329" s="38"/>
      <c r="UI329" s="38"/>
      <c r="UJ329" s="38"/>
      <c r="UK329" s="38"/>
      <c r="UL329" s="38"/>
      <c r="UM329" s="38"/>
      <c r="UN329" s="38"/>
      <c r="UO329" s="38"/>
      <c r="UP329" s="38"/>
      <c r="UQ329" s="38"/>
      <c r="UR329" s="38"/>
      <c r="US329" s="38"/>
      <c r="UT329" s="38"/>
      <c r="UU329" s="38"/>
      <c r="UV329" s="38"/>
      <c r="UW329" s="38"/>
      <c r="UX329" s="38"/>
      <c r="UY329" s="38"/>
      <c r="UZ329" s="38"/>
      <c r="VA329" s="38"/>
      <c r="VB329" s="38"/>
      <c r="VC329" s="38"/>
      <c r="VD329" s="38"/>
      <c r="VE329" s="38"/>
      <c r="VF329" s="38"/>
      <c r="VG329" s="38"/>
      <c r="VH329" s="38"/>
      <c r="VI329" s="38"/>
      <c r="VJ329" s="38"/>
      <c r="VK329" s="38"/>
      <c r="VL329" s="38"/>
      <c r="VM329" s="38"/>
      <c r="VN329" s="38"/>
      <c r="VO329" s="38"/>
      <c r="VP329" s="38"/>
      <c r="VQ329" s="38"/>
      <c r="VR329" s="38"/>
      <c r="VS329" s="38"/>
      <c r="VT329" s="38"/>
      <c r="VU329" s="38"/>
      <c r="VV329" s="38"/>
      <c r="VW329" s="38"/>
      <c r="VX329" s="38"/>
      <c r="VY329" s="38"/>
      <c r="VZ329" s="38"/>
      <c r="WA329" s="38"/>
      <c r="WB329" s="38"/>
      <c r="WC329" s="38"/>
      <c r="WD329" s="38"/>
    </row>
    <row r="330" spans="1:602" s="37" customFormat="1" ht="147.75" customHeight="1">
      <c r="A330" s="507"/>
      <c r="B330" s="515"/>
      <c r="C330" s="536"/>
      <c r="D330" s="51"/>
      <c r="E330" s="544" t="s">
        <v>791</v>
      </c>
      <c r="F330" s="544" t="s">
        <v>136</v>
      </c>
      <c r="G330" s="545" t="s">
        <v>792</v>
      </c>
      <c r="H330" s="544" t="s">
        <v>137</v>
      </c>
      <c r="I330" s="276" t="s">
        <v>14</v>
      </c>
      <c r="J330" s="276" t="s">
        <v>142</v>
      </c>
      <c r="K330" s="533" t="s">
        <v>789</v>
      </c>
      <c r="L330" s="276" t="s">
        <v>202</v>
      </c>
      <c r="M330" s="520">
        <v>17976040.539999999</v>
      </c>
      <c r="N330" s="520">
        <v>17976004.539999999</v>
      </c>
      <c r="O330" s="534">
        <v>3328800</v>
      </c>
      <c r="P330" s="534">
        <v>0</v>
      </c>
      <c r="Q330" s="520">
        <v>0</v>
      </c>
      <c r="R330" s="520">
        <v>0</v>
      </c>
      <c r="S330" s="535">
        <v>3</v>
      </c>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c r="EF330" s="38"/>
      <c r="EG330" s="38"/>
      <c r="EH330" s="38"/>
      <c r="EI330" s="38"/>
      <c r="EJ330" s="38"/>
      <c r="EK330" s="38"/>
      <c r="EL330" s="38"/>
      <c r="EM330" s="38"/>
      <c r="EN330" s="38"/>
      <c r="EO330" s="38"/>
      <c r="EP330" s="38"/>
      <c r="EQ330" s="38"/>
      <c r="ER330" s="38"/>
      <c r="ES330" s="38"/>
      <c r="ET330" s="38"/>
      <c r="EU330" s="38"/>
      <c r="EV330" s="38"/>
      <c r="EW330" s="38"/>
      <c r="EX330" s="38"/>
      <c r="EY330" s="38"/>
      <c r="EZ330" s="38"/>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c r="HO330" s="38"/>
      <c r="HP330" s="38"/>
      <c r="HQ330" s="38"/>
      <c r="HR330" s="38"/>
      <c r="HS330" s="38"/>
      <c r="HT330" s="38"/>
      <c r="HU330" s="38"/>
      <c r="HV330" s="38"/>
      <c r="HW330" s="38"/>
      <c r="HX330" s="38"/>
      <c r="HY330" s="38"/>
      <c r="HZ330" s="38"/>
      <c r="IA330" s="38"/>
      <c r="IB330" s="38"/>
      <c r="IC330" s="38"/>
      <c r="ID330" s="38"/>
      <c r="IE330" s="38"/>
      <c r="IF330" s="38"/>
      <c r="IG330" s="38"/>
      <c r="IH330" s="38"/>
      <c r="II330" s="38"/>
      <c r="IJ330" s="38"/>
      <c r="IK330" s="38"/>
      <c r="IL330" s="38"/>
      <c r="IM330" s="38"/>
      <c r="IN330" s="38"/>
      <c r="IO330" s="38"/>
      <c r="IP330" s="38"/>
      <c r="IQ330" s="38"/>
      <c r="IR330" s="38"/>
      <c r="IS330" s="38"/>
      <c r="IT330" s="38"/>
      <c r="IU330" s="38"/>
      <c r="IV330" s="38"/>
      <c r="IW330" s="38"/>
      <c r="IX330" s="38"/>
      <c r="IY330" s="38"/>
      <c r="IZ330" s="38"/>
      <c r="JA330" s="38"/>
      <c r="JB330" s="38"/>
      <c r="JC330" s="38"/>
      <c r="JD330" s="38"/>
      <c r="JE330" s="38"/>
      <c r="JF330" s="38"/>
      <c r="JG330" s="38"/>
      <c r="JH330" s="38"/>
      <c r="JI330" s="38"/>
      <c r="JJ330" s="38"/>
      <c r="JK330" s="38"/>
      <c r="JL330" s="38"/>
      <c r="JM330" s="38"/>
      <c r="JN330" s="38"/>
      <c r="JO330" s="38"/>
      <c r="JP330" s="38"/>
      <c r="JQ330" s="38"/>
      <c r="JR330" s="38"/>
      <c r="JS330" s="38"/>
      <c r="JT330" s="38"/>
      <c r="JU330" s="38"/>
      <c r="JV330" s="38"/>
      <c r="JW330" s="38"/>
      <c r="JX330" s="38"/>
      <c r="JY330" s="38"/>
      <c r="JZ330" s="38"/>
      <c r="KA330" s="38"/>
      <c r="KB330" s="38"/>
      <c r="KC330" s="38"/>
      <c r="KD330" s="38"/>
      <c r="KE330" s="38"/>
      <c r="KF330" s="38"/>
      <c r="KG330" s="38"/>
      <c r="KH330" s="38"/>
      <c r="KI330" s="38"/>
      <c r="KJ330" s="38"/>
      <c r="KK330" s="38"/>
      <c r="KL330" s="38"/>
      <c r="KM330" s="38"/>
      <c r="KN330" s="38"/>
      <c r="KO330" s="38"/>
      <c r="KP330" s="38"/>
      <c r="KQ330" s="38"/>
      <c r="KR330" s="38"/>
      <c r="KS330" s="38"/>
      <c r="KT330" s="38"/>
      <c r="KU330" s="38"/>
      <c r="KV330" s="38"/>
      <c r="KW330" s="38"/>
      <c r="KX330" s="38"/>
      <c r="KY330" s="38"/>
      <c r="KZ330" s="38"/>
      <c r="LA330" s="38"/>
      <c r="LB330" s="38"/>
      <c r="LC330" s="38"/>
      <c r="LD330" s="38"/>
      <c r="LE330" s="38"/>
      <c r="LF330" s="38"/>
      <c r="LG330" s="38"/>
      <c r="LH330" s="38"/>
      <c r="LI330" s="38"/>
      <c r="LJ330" s="38"/>
      <c r="LK330" s="38"/>
      <c r="LL330" s="38"/>
      <c r="LM330" s="38"/>
      <c r="LN330" s="38"/>
      <c r="LO330" s="38"/>
      <c r="LP330" s="38"/>
      <c r="LQ330" s="38"/>
      <c r="LR330" s="38"/>
      <c r="LS330" s="38"/>
      <c r="LT330" s="38"/>
      <c r="LU330" s="38"/>
      <c r="LV330" s="38"/>
      <c r="LW330" s="38"/>
      <c r="LX330" s="38"/>
      <c r="LY330" s="38"/>
      <c r="LZ330" s="38"/>
      <c r="MA330" s="38"/>
      <c r="MB330" s="38"/>
      <c r="MC330" s="38"/>
      <c r="MD330" s="38"/>
      <c r="ME330" s="38"/>
      <c r="MF330" s="38"/>
      <c r="MG330" s="38"/>
      <c r="MH330" s="38"/>
      <c r="MI330" s="38"/>
      <c r="MJ330" s="38"/>
      <c r="MK330" s="38"/>
      <c r="ML330" s="38"/>
      <c r="MM330" s="38"/>
      <c r="MN330" s="38"/>
      <c r="MO330" s="38"/>
      <c r="MP330" s="38"/>
      <c r="MQ330" s="38"/>
      <c r="MR330" s="38"/>
      <c r="MS330" s="38"/>
      <c r="MT330" s="38"/>
      <c r="MU330" s="38"/>
      <c r="MV330" s="38"/>
      <c r="MW330" s="38"/>
      <c r="MX330" s="38"/>
      <c r="MY330" s="38"/>
      <c r="MZ330" s="38"/>
      <c r="NA330" s="38"/>
      <c r="NB330" s="38"/>
      <c r="NC330" s="38"/>
      <c r="ND330" s="38"/>
      <c r="NE330" s="38"/>
      <c r="NF330" s="38"/>
      <c r="NG330" s="38"/>
      <c r="NH330" s="38"/>
      <c r="NI330" s="38"/>
      <c r="NJ330" s="38"/>
      <c r="NK330" s="38"/>
      <c r="NL330" s="38"/>
      <c r="NM330" s="38"/>
      <c r="NN330" s="38"/>
      <c r="NO330" s="38"/>
      <c r="NP330" s="38"/>
      <c r="NQ330" s="38"/>
      <c r="NR330" s="38"/>
      <c r="NS330" s="38"/>
      <c r="NT330" s="38"/>
      <c r="NU330" s="38"/>
      <c r="NV330" s="38"/>
      <c r="NW330" s="38"/>
      <c r="NX330" s="38"/>
      <c r="NY330" s="38"/>
      <c r="NZ330" s="38"/>
      <c r="OA330" s="38"/>
      <c r="OB330" s="38"/>
      <c r="OC330" s="38"/>
      <c r="OD330" s="38"/>
      <c r="OE330" s="38"/>
      <c r="OF330" s="38"/>
      <c r="OG330" s="38"/>
      <c r="OH330" s="38"/>
      <c r="OI330" s="38"/>
      <c r="OJ330" s="38"/>
      <c r="OK330" s="38"/>
      <c r="OL330" s="38"/>
      <c r="OM330" s="38"/>
      <c r="ON330" s="38"/>
      <c r="OO330" s="38"/>
      <c r="OP330" s="38"/>
      <c r="OQ330" s="38"/>
      <c r="OR330" s="38"/>
      <c r="OS330" s="38"/>
      <c r="OT330" s="38"/>
      <c r="OU330" s="38"/>
      <c r="OV330" s="38"/>
      <c r="OW330" s="38"/>
      <c r="OX330" s="38"/>
      <c r="OY330" s="38"/>
      <c r="OZ330" s="38"/>
      <c r="PA330" s="38"/>
      <c r="PB330" s="38"/>
      <c r="PC330" s="38"/>
      <c r="PD330" s="38"/>
      <c r="PE330" s="38"/>
      <c r="PF330" s="38"/>
      <c r="PG330" s="38"/>
      <c r="PH330" s="38"/>
      <c r="PI330" s="38"/>
      <c r="PJ330" s="38"/>
      <c r="PK330" s="38"/>
      <c r="PL330" s="38"/>
      <c r="PM330" s="38"/>
      <c r="PN330" s="38"/>
      <c r="PO330" s="38"/>
      <c r="PP330" s="38"/>
      <c r="PQ330" s="38"/>
      <c r="PR330" s="38"/>
      <c r="PS330" s="38"/>
      <c r="PT330" s="38"/>
      <c r="PU330" s="38"/>
      <c r="PV330" s="38"/>
      <c r="PW330" s="38"/>
      <c r="PX330" s="38"/>
      <c r="PY330" s="38"/>
      <c r="PZ330" s="38"/>
      <c r="QA330" s="38"/>
      <c r="QB330" s="38"/>
      <c r="QC330" s="38"/>
      <c r="QD330" s="38"/>
      <c r="QE330" s="38"/>
      <c r="QF330" s="38"/>
      <c r="QG330" s="38"/>
      <c r="QH330" s="38"/>
      <c r="QI330" s="38"/>
      <c r="QJ330" s="38"/>
      <c r="QK330" s="38"/>
      <c r="QL330" s="38"/>
      <c r="QM330" s="38"/>
      <c r="QN330" s="38"/>
      <c r="QO330" s="38"/>
      <c r="QP330" s="38"/>
      <c r="QQ330" s="38"/>
      <c r="QR330" s="38"/>
      <c r="QS330" s="38"/>
      <c r="QT330" s="38"/>
      <c r="QU330" s="38"/>
      <c r="QV330" s="38"/>
      <c r="QW330" s="38"/>
      <c r="QX330" s="38"/>
      <c r="QY330" s="38"/>
      <c r="QZ330" s="38"/>
      <c r="RA330" s="38"/>
      <c r="RB330" s="38"/>
      <c r="RC330" s="38"/>
      <c r="RD330" s="38"/>
      <c r="RE330" s="38"/>
      <c r="RF330" s="38"/>
      <c r="RG330" s="38"/>
      <c r="RH330" s="38"/>
      <c r="RI330" s="38"/>
      <c r="RJ330" s="38"/>
      <c r="RK330" s="38"/>
      <c r="RL330" s="38"/>
      <c r="RM330" s="38"/>
      <c r="RN330" s="38"/>
      <c r="RO330" s="38"/>
      <c r="RP330" s="38"/>
      <c r="RQ330" s="38"/>
      <c r="RR330" s="38"/>
      <c r="RS330" s="38"/>
      <c r="RT330" s="38"/>
      <c r="RU330" s="38"/>
      <c r="RV330" s="38"/>
      <c r="RW330" s="38"/>
      <c r="RX330" s="38"/>
      <c r="RY330" s="38"/>
      <c r="RZ330" s="38"/>
      <c r="SA330" s="38"/>
      <c r="SB330" s="38"/>
      <c r="SC330" s="38"/>
      <c r="SD330" s="38"/>
      <c r="SE330" s="38"/>
      <c r="SF330" s="38"/>
      <c r="SG330" s="38"/>
      <c r="SH330" s="38"/>
      <c r="SI330" s="38"/>
      <c r="SJ330" s="38"/>
      <c r="SK330" s="38"/>
      <c r="SL330" s="38"/>
      <c r="SM330" s="38"/>
      <c r="SN330" s="38"/>
      <c r="SO330" s="38"/>
      <c r="SP330" s="38"/>
      <c r="SQ330" s="38"/>
      <c r="SR330" s="38"/>
      <c r="SS330" s="38"/>
      <c r="ST330" s="38"/>
      <c r="SU330" s="38"/>
      <c r="SV330" s="38"/>
      <c r="SW330" s="38"/>
      <c r="SX330" s="38"/>
      <c r="SY330" s="38"/>
      <c r="SZ330" s="38"/>
      <c r="TA330" s="38"/>
      <c r="TB330" s="38"/>
      <c r="TC330" s="38"/>
      <c r="TD330" s="38"/>
      <c r="TE330" s="38"/>
      <c r="TF330" s="38"/>
      <c r="TG330" s="38"/>
      <c r="TH330" s="38"/>
      <c r="TI330" s="38"/>
      <c r="TJ330" s="38"/>
      <c r="TK330" s="38"/>
      <c r="TL330" s="38"/>
      <c r="TM330" s="38"/>
      <c r="TN330" s="38"/>
      <c r="TO330" s="38"/>
      <c r="TP330" s="38"/>
      <c r="TQ330" s="38"/>
      <c r="TR330" s="38"/>
      <c r="TS330" s="38"/>
      <c r="TT330" s="38"/>
      <c r="TU330" s="38"/>
      <c r="TV330" s="38"/>
      <c r="TW330" s="38"/>
      <c r="TX330" s="38"/>
      <c r="TY330" s="38"/>
      <c r="TZ330" s="38"/>
      <c r="UA330" s="38"/>
      <c r="UB330" s="38"/>
      <c r="UC330" s="38"/>
      <c r="UD330" s="38"/>
      <c r="UE330" s="38"/>
      <c r="UF330" s="38"/>
      <c r="UG330" s="38"/>
      <c r="UH330" s="38"/>
      <c r="UI330" s="38"/>
      <c r="UJ330" s="38"/>
      <c r="UK330" s="38"/>
      <c r="UL330" s="38"/>
      <c r="UM330" s="38"/>
      <c r="UN330" s="38"/>
      <c r="UO330" s="38"/>
      <c r="UP330" s="38"/>
      <c r="UQ330" s="38"/>
      <c r="UR330" s="38"/>
      <c r="US330" s="38"/>
      <c r="UT330" s="38"/>
      <c r="UU330" s="38"/>
      <c r="UV330" s="38"/>
      <c r="UW330" s="38"/>
      <c r="UX330" s="38"/>
      <c r="UY330" s="38"/>
      <c r="UZ330" s="38"/>
      <c r="VA330" s="38"/>
      <c r="VB330" s="38"/>
      <c r="VC330" s="38"/>
      <c r="VD330" s="38"/>
      <c r="VE330" s="38"/>
      <c r="VF330" s="38"/>
      <c r="VG330" s="38"/>
      <c r="VH330" s="38"/>
      <c r="VI330" s="38"/>
      <c r="VJ330" s="38"/>
      <c r="VK330" s="38"/>
      <c r="VL330" s="38"/>
      <c r="VM330" s="38"/>
      <c r="VN330" s="38"/>
      <c r="VO330" s="38"/>
      <c r="VP330" s="38"/>
      <c r="VQ330" s="38"/>
      <c r="VR330" s="38"/>
      <c r="VS330" s="38"/>
      <c r="VT330" s="38"/>
      <c r="VU330" s="38"/>
      <c r="VV330" s="38"/>
      <c r="VW330" s="38"/>
      <c r="VX330" s="38"/>
      <c r="VY330" s="38"/>
      <c r="VZ330" s="38"/>
      <c r="WA330" s="38"/>
      <c r="WB330" s="38"/>
      <c r="WC330" s="38"/>
      <c r="WD330" s="38"/>
    </row>
    <row r="331" spans="1:602" s="37" customFormat="1" ht="50.25" customHeight="1">
      <c r="A331" s="507"/>
      <c r="B331" s="508" t="s">
        <v>793</v>
      </c>
      <c r="C331" s="527" t="s">
        <v>794</v>
      </c>
      <c r="D331" s="50" t="s">
        <v>787</v>
      </c>
      <c r="E331" s="55" t="s">
        <v>783</v>
      </c>
      <c r="F331" s="55" t="s">
        <v>136</v>
      </c>
      <c r="G331" s="518">
        <v>39814</v>
      </c>
      <c r="H331" s="55" t="s">
        <v>137</v>
      </c>
      <c r="I331" s="206" t="s">
        <v>14</v>
      </c>
      <c r="J331" s="206" t="s">
        <v>142</v>
      </c>
      <c r="K331" s="512" t="s">
        <v>795</v>
      </c>
      <c r="L331" s="206" t="s">
        <v>146</v>
      </c>
      <c r="M331" s="505">
        <f>M332</f>
        <v>0</v>
      </c>
      <c r="N331" s="505">
        <f t="shared" ref="N331:R331" si="31">N332</f>
        <v>0</v>
      </c>
      <c r="O331" s="505">
        <f t="shared" si="31"/>
        <v>257000</v>
      </c>
      <c r="P331" s="505">
        <f t="shared" si="31"/>
        <v>0</v>
      </c>
      <c r="Q331" s="505">
        <f t="shared" si="31"/>
        <v>0</v>
      </c>
      <c r="R331" s="505">
        <f t="shared" si="31"/>
        <v>0</v>
      </c>
      <c r="S331" s="546"/>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c r="EL331" s="38"/>
      <c r="EM331" s="38"/>
      <c r="EN331" s="38"/>
      <c r="EO331" s="38"/>
      <c r="EP331" s="38"/>
      <c r="EQ331" s="38"/>
      <c r="ER331" s="38"/>
      <c r="ES331" s="38"/>
      <c r="ET331" s="38"/>
      <c r="EU331" s="38"/>
      <c r="EV331" s="38"/>
      <c r="EW331" s="38"/>
      <c r="EX331" s="38"/>
      <c r="EY331" s="38"/>
      <c r="EZ331" s="38"/>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c r="HO331" s="38"/>
      <c r="HP331" s="38"/>
      <c r="HQ331" s="38"/>
      <c r="HR331" s="38"/>
      <c r="HS331" s="38"/>
      <c r="HT331" s="38"/>
      <c r="HU331" s="38"/>
      <c r="HV331" s="38"/>
      <c r="HW331" s="38"/>
      <c r="HX331" s="38"/>
      <c r="HY331" s="38"/>
      <c r="HZ331" s="38"/>
      <c r="IA331" s="38"/>
      <c r="IB331" s="38"/>
      <c r="IC331" s="38"/>
      <c r="ID331" s="38"/>
      <c r="IE331" s="38"/>
      <c r="IF331" s="38"/>
      <c r="IG331" s="38"/>
      <c r="IH331" s="38"/>
      <c r="II331" s="38"/>
      <c r="IJ331" s="38"/>
      <c r="IK331" s="38"/>
      <c r="IL331" s="38"/>
      <c r="IM331" s="38"/>
      <c r="IN331" s="38"/>
      <c r="IO331" s="38"/>
      <c r="IP331" s="38"/>
      <c r="IQ331" s="38"/>
      <c r="IR331" s="38"/>
      <c r="IS331" s="38"/>
      <c r="IT331" s="38"/>
      <c r="IU331" s="38"/>
      <c r="IV331" s="38"/>
      <c r="IW331" s="38"/>
      <c r="IX331" s="38"/>
      <c r="IY331" s="38"/>
      <c r="IZ331" s="38"/>
      <c r="JA331" s="38"/>
      <c r="JB331" s="38"/>
      <c r="JC331" s="38"/>
      <c r="JD331" s="38"/>
      <c r="JE331" s="38"/>
      <c r="JF331" s="38"/>
      <c r="JG331" s="38"/>
      <c r="JH331" s="38"/>
      <c r="JI331" s="38"/>
      <c r="JJ331" s="38"/>
      <c r="JK331" s="38"/>
      <c r="JL331" s="38"/>
      <c r="JM331" s="38"/>
      <c r="JN331" s="38"/>
      <c r="JO331" s="38"/>
      <c r="JP331" s="38"/>
      <c r="JQ331" s="38"/>
      <c r="JR331" s="38"/>
      <c r="JS331" s="38"/>
      <c r="JT331" s="38"/>
      <c r="JU331" s="38"/>
      <c r="JV331" s="38"/>
      <c r="JW331" s="38"/>
      <c r="JX331" s="38"/>
      <c r="JY331" s="38"/>
      <c r="JZ331" s="38"/>
      <c r="KA331" s="38"/>
      <c r="KB331" s="38"/>
      <c r="KC331" s="38"/>
      <c r="KD331" s="38"/>
      <c r="KE331" s="38"/>
      <c r="KF331" s="38"/>
      <c r="KG331" s="38"/>
      <c r="KH331" s="38"/>
      <c r="KI331" s="38"/>
      <c r="KJ331" s="38"/>
      <c r="KK331" s="38"/>
      <c r="KL331" s="38"/>
      <c r="KM331" s="38"/>
      <c r="KN331" s="38"/>
      <c r="KO331" s="38"/>
      <c r="KP331" s="38"/>
      <c r="KQ331" s="38"/>
      <c r="KR331" s="38"/>
      <c r="KS331" s="38"/>
      <c r="KT331" s="38"/>
      <c r="KU331" s="38"/>
      <c r="KV331" s="38"/>
      <c r="KW331" s="38"/>
      <c r="KX331" s="38"/>
      <c r="KY331" s="38"/>
      <c r="KZ331" s="38"/>
      <c r="LA331" s="38"/>
      <c r="LB331" s="38"/>
      <c r="LC331" s="38"/>
      <c r="LD331" s="38"/>
      <c r="LE331" s="38"/>
      <c r="LF331" s="38"/>
      <c r="LG331" s="38"/>
      <c r="LH331" s="38"/>
      <c r="LI331" s="38"/>
      <c r="LJ331" s="38"/>
      <c r="LK331" s="38"/>
      <c r="LL331" s="38"/>
      <c r="LM331" s="38"/>
      <c r="LN331" s="38"/>
      <c r="LO331" s="38"/>
      <c r="LP331" s="38"/>
      <c r="LQ331" s="38"/>
      <c r="LR331" s="38"/>
      <c r="LS331" s="38"/>
      <c r="LT331" s="38"/>
      <c r="LU331" s="38"/>
      <c r="LV331" s="38"/>
      <c r="LW331" s="38"/>
      <c r="LX331" s="38"/>
      <c r="LY331" s="38"/>
      <c r="LZ331" s="38"/>
      <c r="MA331" s="38"/>
      <c r="MB331" s="38"/>
      <c r="MC331" s="38"/>
      <c r="MD331" s="38"/>
      <c r="ME331" s="38"/>
      <c r="MF331" s="38"/>
      <c r="MG331" s="38"/>
      <c r="MH331" s="38"/>
      <c r="MI331" s="38"/>
      <c r="MJ331" s="38"/>
      <c r="MK331" s="38"/>
      <c r="ML331" s="38"/>
      <c r="MM331" s="38"/>
      <c r="MN331" s="38"/>
      <c r="MO331" s="38"/>
      <c r="MP331" s="38"/>
      <c r="MQ331" s="38"/>
      <c r="MR331" s="38"/>
      <c r="MS331" s="38"/>
      <c r="MT331" s="38"/>
      <c r="MU331" s="38"/>
      <c r="MV331" s="38"/>
      <c r="MW331" s="38"/>
      <c r="MX331" s="38"/>
      <c r="MY331" s="38"/>
      <c r="MZ331" s="38"/>
      <c r="NA331" s="38"/>
      <c r="NB331" s="38"/>
      <c r="NC331" s="38"/>
      <c r="ND331" s="38"/>
      <c r="NE331" s="38"/>
      <c r="NF331" s="38"/>
      <c r="NG331" s="38"/>
      <c r="NH331" s="38"/>
      <c r="NI331" s="38"/>
      <c r="NJ331" s="38"/>
      <c r="NK331" s="38"/>
      <c r="NL331" s="38"/>
      <c r="NM331" s="38"/>
      <c r="NN331" s="38"/>
      <c r="NO331" s="38"/>
      <c r="NP331" s="38"/>
      <c r="NQ331" s="38"/>
      <c r="NR331" s="38"/>
      <c r="NS331" s="38"/>
      <c r="NT331" s="38"/>
      <c r="NU331" s="38"/>
      <c r="NV331" s="38"/>
      <c r="NW331" s="38"/>
      <c r="NX331" s="38"/>
      <c r="NY331" s="38"/>
      <c r="NZ331" s="38"/>
      <c r="OA331" s="38"/>
      <c r="OB331" s="38"/>
      <c r="OC331" s="38"/>
      <c r="OD331" s="38"/>
      <c r="OE331" s="38"/>
      <c r="OF331" s="38"/>
      <c r="OG331" s="38"/>
      <c r="OH331" s="38"/>
      <c r="OI331" s="38"/>
      <c r="OJ331" s="38"/>
      <c r="OK331" s="38"/>
      <c r="OL331" s="38"/>
      <c r="OM331" s="38"/>
      <c r="ON331" s="38"/>
      <c r="OO331" s="38"/>
      <c r="OP331" s="38"/>
      <c r="OQ331" s="38"/>
      <c r="OR331" s="38"/>
      <c r="OS331" s="38"/>
      <c r="OT331" s="38"/>
      <c r="OU331" s="38"/>
      <c r="OV331" s="38"/>
      <c r="OW331" s="38"/>
      <c r="OX331" s="38"/>
      <c r="OY331" s="38"/>
      <c r="OZ331" s="38"/>
      <c r="PA331" s="38"/>
      <c r="PB331" s="38"/>
      <c r="PC331" s="38"/>
      <c r="PD331" s="38"/>
      <c r="PE331" s="38"/>
      <c r="PF331" s="38"/>
      <c r="PG331" s="38"/>
      <c r="PH331" s="38"/>
      <c r="PI331" s="38"/>
      <c r="PJ331" s="38"/>
      <c r="PK331" s="38"/>
      <c r="PL331" s="38"/>
      <c r="PM331" s="38"/>
      <c r="PN331" s="38"/>
      <c r="PO331" s="38"/>
      <c r="PP331" s="38"/>
      <c r="PQ331" s="38"/>
      <c r="PR331" s="38"/>
      <c r="PS331" s="38"/>
      <c r="PT331" s="38"/>
      <c r="PU331" s="38"/>
      <c r="PV331" s="38"/>
      <c r="PW331" s="38"/>
      <c r="PX331" s="38"/>
      <c r="PY331" s="38"/>
      <c r="PZ331" s="38"/>
      <c r="QA331" s="38"/>
      <c r="QB331" s="38"/>
      <c r="QC331" s="38"/>
      <c r="QD331" s="38"/>
      <c r="QE331" s="38"/>
      <c r="QF331" s="38"/>
      <c r="QG331" s="38"/>
      <c r="QH331" s="38"/>
      <c r="QI331" s="38"/>
      <c r="QJ331" s="38"/>
      <c r="QK331" s="38"/>
      <c r="QL331" s="38"/>
      <c r="QM331" s="38"/>
      <c r="QN331" s="38"/>
      <c r="QO331" s="38"/>
      <c r="QP331" s="38"/>
      <c r="QQ331" s="38"/>
      <c r="QR331" s="38"/>
      <c r="QS331" s="38"/>
      <c r="QT331" s="38"/>
      <c r="QU331" s="38"/>
      <c r="QV331" s="38"/>
      <c r="QW331" s="38"/>
      <c r="QX331" s="38"/>
      <c r="QY331" s="38"/>
      <c r="QZ331" s="38"/>
      <c r="RA331" s="38"/>
      <c r="RB331" s="38"/>
      <c r="RC331" s="38"/>
      <c r="RD331" s="38"/>
      <c r="RE331" s="38"/>
      <c r="RF331" s="38"/>
      <c r="RG331" s="38"/>
      <c r="RH331" s="38"/>
      <c r="RI331" s="38"/>
      <c r="RJ331" s="38"/>
      <c r="RK331" s="38"/>
      <c r="RL331" s="38"/>
      <c r="RM331" s="38"/>
      <c r="RN331" s="38"/>
      <c r="RO331" s="38"/>
      <c r="RP331" s="38"/>
      <c r="RQ331" s="38"/>
      <c r="RR331" s="38"/>
      <c r="RS331" s="38"/>
      <c r="RT331" s="38"/>
      <c r="RU331" s="38"/>
      <c r="RV331" s="38"/>
      <c r="RW331" s="38"/>
      <c r="RX331" s="38"/>
      <c r="RY331" s="38"/>
      <c r="RZ331" s="38"/>
      <c r="SA331" s="38"/>
      <c r="SB331" s="38"/>
      <c r="SC331" s="38"/>
      <c r="SD331" s="38"/>
      <c r="SE331" s="38"/>
      <c r="SF331" s="38"/>
      <c r="SG331" s="38"/>
      <c r="SH331" s="38"/>
      <c r="SI331" s="38"/>
      <c r="SJ331" s="38"/>
      <c r="SK331" s="38"/>
      <c r="SL331" s="38"/>
      <c r="SM331" s="38"/>
      <c r="SN331" s="38"/>
      <c r="SO331" s="38"/>
      <c r="SP331" s="38"/>
      <c r="SQ331" s="38"/>
      <c r="SR331" s="38"/>
      <c r="SS331" s="38"/>
      <c r="ST331" s="38"/>
      <c r="SU331" s="38"/>
      <c r="SV331" s="38"/>
      <c r="SW331" s="38"/>
      <c r="SX331" s="38"/>
      <c r="SY331" s="38"/>
      <c r="SZ331" s="38"/>
      <c r="TA331" s="38"/>
      <c r="TB331" s="38"/>
      <c r="TC331" s="38"/>
      <c r="TD331" s="38"/>
      <c r="TE331" s="38"/>
      <c r="TF331" s="38"/>
      <c r="TG331" s="38"/>
      <c r="TH331" s="38"/>
      <c r="TI331" s="38"/>
      <c r="TJ331" s="38"/>
      <c r="TK331" s="38"/>
      <c r="TL331" s="38"/>
      <c r="TM331" s="38"/>
      <c r="TN331" s="38"/>
      <c r="TO331" s="38"/>
      <c r="TP331" s="38"/>
      <c r="TQ331" s="38"/>
      <c r="TR331" s="38"/>
      <c r="TS331" s="38"/>
      <c r="TT331" s="38"/>
      <c r="TU331" s="38"/>
      <c r="TV331" s="38"/>
      <c r="TW331" s="38"/>
      <c r="TX331" s="38"/>
      <c r="TY331" s="38"/>
      <c r="TZ331" s="38"/>
      <c r="UA331" s="38"/>
      <c r="UB331" s="38"/>
      <c r="UC331" s="38"/>
      <c r="UD331" s="38"/>
      <c r="UE331" s="38"/>
      <c r="UF331" s="38"/>
      <c r="UG331" s="38"/>
      <c r="UH331" s="38"/>
      <c r="UI331" s="38"/>
      <c r="UJ331" s="38"/>
      <c r="UK331" s="38"/>
      <c r="UL331" s="38"/>
      <c r="UM331" s="38"/>
      <c r="UN331" s="38"/>
      <c r="UO331" s="38"/>
      <c r="UP331" s="38"/>
      <c r="UQ331" s="38"/>
      <c r="UR331" s="38"/>
      <c r="US331" s="38"/>
      <c r="UT331" s="38"/>
      <c r="UU331" s="38"/>
      <c r="UV331" s="38"/>
      <c r="UW331" s="38"/>
      <c r="UX331" s="38"/>
      <c r="UY331" s="38"/>
      <c r="UZ331" s="38"/>
      <c r="VA331" s="38"/>
      <c r="VB331" s="38"/>
      <c r="VC331" s="38"/>
      <c r="VD331" s="38"/>
      <c r="VE331" s="38"/>
      <c r="VF331" s="38"/>
      <c r="VG331" s="38"/>
      <c r="VH331" s="38"/>
      <c r="VI331" s="38"/>
      <c r="VJ331" s="38"/>
      <c r="VK331" s="38"/>
      <c r="VL331" s="38"/>
      <c r="VM331" s="38"/>
      <c r="VN331" s="38"/>
      <c r="VO331" s="38"/>
      <c r="VP331" s="38"/>
      <c r="VQ331" s="38"/>
      <c r="VR331" s="38"/>
      <c r="VS331" s="38"/>
      <c r="VT331" s="38"/>
      <c r="VU331" s="38"/>
      <c r="VV331" s="38"/>
      <c r="VW331" s="38"/>
      <c r="VX331" s="38"/>
      <c r="VY331" s="38"/>
      <c r="VZ331" s="38"/>
      <c r="WA331" s="38"/>
      <c r="WB331" s="38"/>
      <c r="WC331" s="38"/>
      <c r="WD331" s="38"/>
    </row>
    <row r="332" spans="1:602" s="37" customFormat="1" ht="57.75" customHeight="1">
      <c r="A332" s="507"/>
      <c r="B332" s="515"/>
      <c r="C332" s="536"/>
      <c r="D332" s="51"/>
      <c r="E332" s="57"/>
      <c r="F332" s="57"/>
      <c r="G332" s="526"/>
      <c r="H332" s="57"/>
      <c r="I332" s="332" t="s">
        <v>14</v>
      </c>
      <c r="J332" s="332" t="s">
        <v>142</v>
      </c>
      <c r="K332" s="519" t="s">
        <v>795</v>
      </c>
      <c r="L332" s="332" t="s">
        <v>202</v>
      </c>
      <c r="M332" s="520">
        <v>0</v>
      </c>
      <c r="N332" s="520">
        <v>0</v>
      </c>
      <c r="O332" s="534">
        <v>257000</v>
      </c>
      <c r="P332" s="534">
        <v>0</v>
      </c>
      <c r="Q332" s="520">
        <v>0</v>
      </c>
      <c r="R332" s="520">
        <v>0</v>
      </c>
      <c r="S332" s="547">
        <v>3</v>
      </c>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c r="EL332" s="38"/>
      <c r="EM332" s="38"/>
      <c r="EN332" s="38"/>
      <c r="EO332" s="38"/>
      <c r="EP332" s="38"/>
      <c r="EQ332" s="38"/>
      <c r="ER332" s="38"/>
      <c r="ES332" s="38"/>
      <c r="ET332" s="38"/>
      <c r="EU332" s="38"/>
      <c r="EV332" s="38"/>
      <c r="EW332" s="38"/>
      <c r="EX332" s="38"/>
      <c r="EY332" s="38"/>
      <c r="EZ332" s="38"/>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c r="HO332" s="38"/>
      <c r="HP332" s="38"/>
      <c r="HQ332" s="38"/>
      <c r="HR332" s="38"/>
      <c r="HS332" s="38"/>
      <c r="HT332" s="38"/>
      <c r="HU332" s="38"/>
      <c r="HV332" s="38"/>
      <c r="HW332" s="38"/>
      <c r="HX332" s="38"/>
      <c r="HY332" s="38"/>
      <c r="HZ332" s="38"/>
      <c r="IA332" s="38"/>
      <c r="IB332" s="38"/>
      <c r="IC332" s="38"/>
      <c r="ID332" s="38"/>
      <c r="IE332" s="38"/>
      <c r="IF332" s="38"/>
      <c r="IG332" s="38"/>
      <c r="IH332" s="38"/>
      <c r="II332" s="38"/>
      <c r="IJ332" s="38"/>
      <c r="IK332" s="38"/>
      <c r="IL332" s="38"/>
      <c r="IM332" s="38"/>
      <c r="IN332" s="38"/>
      <c r="IO332" s="38"/>
      <c r="IP332" s="38"/>
      <c r="IQ332" s="38"/>
      <c r="IR332" s="38"/>
      <c r="IS332" s="38"/>
      <c r="IT332" s="38"/>
      <c r="IU332" s="38"/>
      <c r="IV332" s="38"/>
      <c r="IW332" s="38"/>
      <c r="IX332" s="38"/>
      <c r="IY332" s="38"/>
      <c r="IZ332" s="38"/>
      <c r="JA332" s="38"/>
      <c r="JB332" s="38"/>
      <c r="JC332" s="38"/>
      <c r="JD332" s="38"/>
      <c r="JE332" s="38"/>
      <c r="JF332" s="38"/>
      <c r="JG332" s="38"/>
      <c r="JH332" s="38"/>
      <c r="JI332" s="38"/>
      <c r="JJ332" s="38"/>
      <c r="JK332" s="38"/>
      <c r="JL332" s="38"/>
      <c r="JM332" s="38"/>
      <c r="JN332" s="38"/>
      <c r="JO332" s="38"/>
      <c r="JP332" s="38"/>
      <c r="JQ332" s="38"/>
      <c r="JR332" s="38"/>
      <c r="JS332" s="38"/>
      <c r="JT332" s="38"/>
      <c r="JU332" s="38"/>
      <c r="JV332" s="38"/>
      <c r="JW332" s="38"/>
      <c r="JX332" s="38"/>
      <c r="JY332" s="38"/>
      <c r="JZ332" s="38"/>
      <c r="KA332" s="38"/>
      <c r="KB332" s="38"/>
      <c r="KC332" s="38"/>
      <c r="KD332" s="38"/>
      <c r="KE332" s="38"/>
      <c r="KF332" s="38"/>
      <c r="KG332" s="38"/>
      <c r="KH332" s="38"/>
      <c r="KI332" s="38"/>
      <c r="KJ332" s="38"/>
      <c r="KK332" s="38"/>
      <c r="KL332" s="38"/>
      <c r="KM332" s="38"/>
      <c r="KN332" s="38"/>
      <c r="KO332" s="38"/>
      <c r="KP332" s="38"/>
      <c r="KQ332" s="38"/>
      <c r="KR332" s="38"/>
      <c r="KS332" s="38"/>
      <c r="KT332" s="38"/>
      <c r="KU332" s="38"/>
      <c r="KV332" s="38"/>
      <c r="KW332" s="38"/>
      <c r="KX332" s="38"/>
      <c r="KY332" s="38"/>
      <c r="KZ332" s="38"/>
      <c r="LA332" s="38"/>
      <c r="LB332" s="38"/>
      <c r="LC332" s="38"/>
      <c r="LD332" s="38"/>
      <c r="LE332" s="38"/>
      <c r="LF332" s="38"/>
      <c r="LG332" s="38"/>
      <c r="LH332" s="38"/>
      <c r="LI332" s="38"/>
      <c r="LJ332" s="38"/>
      <c r="LK332" s="38"/>
      <c r="LL332" s="38"/>
      <c r="LM332" s="38"/>
      <c r="LN332" s="38"/>
      <c r="LO332" s="38"/>
      <c r="LP332" s="38"/>
      <c r="LQ332" s="38"/>
      <c r="LR332" s="38"/>
      <c r="LS332" s="38"/>
      <c r="LT332" s="38"/>
      <c r="LU332" s="38"/>
      <c r="LV332" s="38"/>
      <c r="LW332" s="38"/>
      <c r="LX332" s="38"/>
      <c r="LY332" s="38"/>
      <c r="LZ332" s="38"/>
      <c r="MA332" s="38"/>
      <c r="MB332" s="38"/>
      <c r="MC332" s="38"/>
      <c r="MD332" s="38"/>
      <c r="ME332" s="38"/>
      <c r="MF332" s="38"/>
      <c r="MG332" s="38"/>
      <c r="MH332" s="38"/>
      <c r="MI332" s="38"/>
      <c r="MJ332" s="38"/>
      <c r="MK332" s="38"/>
      <c r="ML332" s="38"/>
      <c r="MM332" s="38"/>
      <c r="MN332" s="38"/>
      <c r="MO332" s="38"/>
      <c r="MP332" s="38"/>
      <c r="MQ332" s="38"/>
      <c r="MR332" s="38"/>
      <c r="MS332" s="38"/>
      <c r="MT332" s="38"/>
      <c r="MU332" s="38"/>
      <c r="MV332" s="38"/>
      <c r="MW332" s="38"/>
      <c r="MX332" s="38"/>
      <c r="MY332" s="38"/>
      <c r="MZ332" s="38"/>
      <c r="NA332" s="38"/>
      <c r="NB332" s="38"/>
      <c r="NC332" s="38"/>
      <c r="ND332" s="38"/>
      <c r="NE332" s="38"/>
      <c r="NF332" s="38"/>
      <c r="NG332" s="38"/>
      <c r="NH332" s="38"/>
      <c r="NI332" s="38"/>
      <c r="NJ332" s="38"/>
      <c r="NK332" s="38"/>
      <c r="NL332" s="38"/>
      <c r="NM332" s="38"/>
      <c r="NN332" s="38"/>
      <c r="NO332" s="38"/>
      <c r="NP332" s="38"/>
      <c r="NQ332" s="38"/>
      <c r="NR332" s="38"/>
      <c r="NS332" s="38"/>
      <c r="NT332" s="38"/>
      <c r="NU332" s="38"/>
      <c r="NV332" s="38"/>
      <c r="NW332" s="38"/>
      <c r="NX332" s="38"/>
      <c r="NY332" s="38"/>
      <c r="NZ332" s="38"/>
      <c r="OA332" s="38"/>
      <c r="OB332" s="38"/>
      <c r="OC332" s="38"/>
      <c r="OD332" s="38"/>
      <c r="OE332" s="38"/>
      <c r="OF332" s="38"/>
      <c r="OG332" s="38"/>
      <c r="OH332" s="38"/>
      <c r="OI332" s="38"/>
      <c r="OJ332" s="38"/>
      <c r="OK332" s="38"/>
      <c r="OL332" s="38"/>
      <c r="OM332" s="38"/>
      <c r="ON332" s="38"/>
      <c r="OO332" s="38"/>
      <c r="OP332" s="38"/>
      <c r="OQ332" s="38"/>
      <c r="OR332" s="38"/>
      <c r="OS332" s="38"/>
      <c r="OT332" s="38"/>
      <c r="OU332" s="38"/>
      <c r="OV332" s="38"/>
      <c r="OW332" s="38"/>
      <c r="OX332" s="38"/>
      <c r="OY332" s="38"/>
      <c r="OZ332" s="38"/>
      <c r="PA332" s="38"/>
      <c r="PB332" s="38"/>
      <c r="PC332" s="38"/>
      <c r="PD332" s="38"/>
      <c r="PE332" s="38"/>
      <c r="PF332" s="38"/>
      <c r="PG332" s="38"/>
      <c r="PH332" s="38"/>
      <c r="PI332" s="38"/>
      <c r="PJ332" s="38"/>
      <c r="PK332" s="38"/>
      <c r="PL332" s="38"/>
      <c r="PM332" s="38"/>
      <c r="PN332" s="38"/>
      <c r="PO332" s="38"/>
      <c r="PP332" s="38"/>
      <c r="PQ332" s="38"/>
      <c r="PR332" s="38"/>
      <c r="PS332" s="38"/>
      <c r="PT332" s="38"/>
      <c r="PU332" s="38"/>
      <c r="PV332" s="38"/>
      <c r="PW332" s="38"/>
      <c r="PX332" s="38"/>
      <c r="PY332" s="38"/>
      <c r="PZ332" s="38"/>
      <c r="QA332" s="38"/>
      <c r="QB332" s="38"/>
      <c r="QC332" s="38"/>
      <c r="QD332" s="38"/>
      <c r="QE332" s="38"/>
      <c r="QF332" s="38"/>
      <c r="QG332" s="38"/>
      <c r="QH332" s="38"/>
      <c r="QI332" s="38"/>
      <c r="QJ332" s="38"/>
      <c r="QK332" s="38"/>
      <c r="QL332" s="38"/>
      <c r="QM332" s="38"/>
      <c r="QN332" s="38"/>
      <c r="QO332" s="38"/>
      <c r="QP332" s="38"/>
      <c r="QQ332" s="38"/>
      <c r="QR332" s="38"/>
      <c r="QS332" s="38"/>
      <c r="QT332" s="38"/>
      <c r="QU332" s="38"/>
      <c r="QV332" s="38"/>
      <c r="QW332" s="38"/>
      <c r="QX332" s="38"/>
      <c r="QY332" s="38"/>
      <c r="QZ332" s="38"/>
      <c r="RA332" s="38"/>
      <c r="RB332" s="38"/>
      <c r="RC332" s="38"/>
      <c r="RD332" s="38"/>
      <c r="RE332" s="38"/>
      <c r="RF332" s="38"/>
      <c r="RG332" s="38"/>
      <c r="RH332" s="38"/>
      <c r="RI332" s="38"/>
      <c r="RJ332" s="38"/>
      <c r="RK332" s="38"/>
      <c r="RL332" s="38"/>
      <c r="RM332" s="38"/>
      <c r="RN332" s="38"/>
      <c r="RO332" s="38"/>
      <c r="RP332" s="38"/>
      <c r="RQ332" s="38"/>
      <c r="RR332" s="38"/>
      <c r="RS332" s="38"/>
      <c r="RT332" s="38"/>
      <c r="RU332" s="38"/>
      <c r="RV332" s="38"/>
      <c r="RW332" s="38"/>
      <c r="RX332" s="38"/>
      <c r="RY332" s="38"/>
      <c r="RZ332" s="38"/>
      <c r="SA332" s="38"/>
      <c r="SB332" s="38"/>
      <c r="SC332" s="38"/>
      <c r="SD332" s="38"/>
      <c r="SE332" s="38"/>
      <c r="SF332" s="38"/>
      <c r="SG332" s="38"/>
      <c r="SH332" s="38"/>
      <c r="SI332" s="38"/>
      <c r="SJ332" s="38"/>
      <c r="SK332" s="38"/>
      <c r="SL332" s="38"/>
      <c r="SM332" s="38"/>
      <c r="SN332" s="38"/>
      <c r="SO332" s="38"/>
      <c r="SP332" s="38"/>
      <c r="SQ332" s="38"/>
      <c r="SR332" s="38"/>
      <c r="SS332" s="38"/>
      <c r="ST332" s="38"/>
      <c r="SU332" s="38"/>
      <c r="SV332" s="38"/>
      <c r="SW332" s="38"/>
      <c r="SX332" s="38"/>
      <c r="SY332" s="38"/>
      <c r="SZ332" s="38"/>
      <c r="TA332" s="38"/>
      <c r="TB332" s="38"/>
      <c r="TC332" s="38"/>
      <c r="TD332" s="38"/>
      <c r="TE332" s="38"/>
      <c r="TF332" s="38"/>
      <c r="TG332" s="38"/>
      <c r="TH332" s="38"/>
      <c r="TI332" s="38"/>
      <c r="TJ332" s="38"/>
      <c r="TK332" s="38"/>
      <c r="TL332" s="38"/>
      <c r="TM332" s="38"/>
      <c r="TN332" s="38"/>
      <c r="TO332" s="38"/>
      <c r="TP332" s="38"/>
      <c r="TQ332" s="38"/>
      <c r="TR332" s="38"/>
      <c r="TS332" s="38"/>
      <c r="TT332" s="38"/>
      <c r="TU332" s="38"/>
      <c r="TV332" s="38"/>
      <c r="TW332" s="38"/>
      <c r="TX332" s="38"/>
      <c r="TY332" s="38"/>
      <c r="TZ332" s="38"/>
      <c r="UA332" s="38"/>
      <c r="UB332" s="38"/>
      <c r="UC332" s="38"/>
      <c r="UD332" s="38"/>
      <c r="UE332" s="38"/>
      <c r="UF332" s="38"/>
      <c r="UG332" s="38"/>
      <c r="UH332" s="38"/>
      <c r="UI332" s="38"/>
      <c r="UJ332" s="38"/>
      <c r="UK332" s="38"/>
      <c r="UL332" s="38"/>
      <c r="UM332" s="38"/>
      <c r="UN332" s="38"/>
      <c r="UO332" s="38"/>
      <c r="UP332" s="38"/>
      <c r="UQ332" s="38"/>
      <c r="UR332" s="38"/>
      <c r="US332" s="38"/>
      <c r="UT332" s="38"/>
      <c r="UU332" s="38"/>
      <c r="UV332" s="38"/>
      <c r="UW332" s="38"/>
      <c r="UX332" s="38"/>
      <c r="UY332" s="38"/>
      <c r="UZ332" s="38"/>
      <c r="VA332" s="38"/>
      <c r="VB332" s="38"/>
      <c r="VC332" s="38"/>
      <c r="VD332" s="38"/>
      <c r="VE332" s="38"/>
      <c r="VF332" s="38"/>
      <c r="VG332" s="38"/>
      <c r="VH332" s="38"/>
      <c r="VI332" s="38"/>
      <c r="VJ332" s="38"/>
      <c r="VK332" s="38"/>
      <c r="VL332" s="38"/>
      <c r="VM332" s="38"/>
      <c r="VN332" s="38"/>
      <c r="VO332" s="38"/>
      <c r="VP332" s="38"/>
      <c r="VQ332" s="38"/>
      <c r="VR332" s="38"/>
      <c r="VS332" s="38"/>
      <c r="VT332" s="38"/>
      <c r="VU332" s="38"/>
      <c r="VV332" s="38"/>
      <c r="VW332" s="38"/>
      <c r="VX332" s="38"/>
      <c r="VY332" s="38"/>
      <c r="VZ332" s="38"/>
      <c r="WA332" s="38"/>
      <c r="WB332" s="38"/>
      <c r="WC332" s="38"/>
      <c r="WD332" s="38"/>
    </row>
    <row r="333" spans="1:602" s="39" customFormat="1" ht="184.5" customHeight="1">
      <c r="A333" s="507"/>
      <c r="B333" s="508" t="s">
        <v>796</v>
      </c>
      <c r="C333" s="527" t="s">
        <v>797</v>
      </c>
      <c r="D333" s="50" t="s">
        <v>787</v>
      </c>
      <c r="E333" s="53" t="s">
        <v>798</v>
      </c>
      <c r="F333" s="52" t="s">
        <v>136</v>
      </c>
      <c r="G333" s="511">
        <v>44110</v>
      </c>
      <c r="H333" s="52" t="s">
        <v>137</v>
      </c>
      <c r="I333" s="548" t="s">
        <v>14</v>
      </c>
      <c r="J333" s="512" t="s">
        <v>142</v>
      </c>
      <c r="K333" s="512" t="s">
        <v>799</v>
      </c>
      <c r="L333" s="512" t="s">
        <v>146</v>
      </c>
      <c r="M333" s="505">
        <f t="shared" ref="M333:R333" si="32">M334+M335</f>
        <v>850000</v>
      </c>
      <c r="N333" s="505">
        <f t="shared" si="32"/>
        <v>823266.19</v>
      </c>
      <c r="O333" s="505">
        <f t="shared" si="32"/>
        <v>1363100</v>
      </c>
      <c r="P333" s="541">
        <f>P334+P335</f>
        <v>1363100</v>
      </c>
      <c r="Q333" s="505">
        <f t="shared" si="32"/>
        <v>1363100</v>
      </c>
      <c r="R333" s="505">
        <f t="shared" si="32"/>
        <v>1363100</v>
      </c>
      <c r="S333" s="549"/>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c r="EN333" s="38"/>
      <c r="EO333" s="38"/>
      <c r="EP333" s="38"/>
      <c r="EQ333" s="38"/>
      <c r="ER333" s="38"/>
      <c r="ES333" s="38"/>
      <c r="ET333" s="38"/>
      <c r="EU333" s="38"/>
      <c r="EV333" s="38"/>
      <c r="EW333" s="38"/>
      <c r="EX333" s="38"/>
      <c r="EY333" s="38"/>
      <c r="EZ333" s="38"/>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c r="HO333" s="38"/>
      <c r="HP333" s="38"/>
      <c r="HQ333" s="38"/>
      <c r="HR333" s="38"/>
      <c r="HS333" s="38"/>
      <c r="HT333" s="38"/>
      <c r="HU333" s="38"/>
      <c r="HV333" s="38"/>
      <c r="HW333" s="38"/>
      <c r="HX333" s="38"/>
      <c r="HY333" s="38"/>
      <c r="HZ333" s="38"/>
      <c r="IA333" s="38"/>
      <c r="IB333" s="38"/>
      <c r="IC333" s="38"/>
      <c r="ID333" s="38"/>
      <c r="IE333" s="38"/>
      <c r="IF333" s="38"/>
      <c r="IG333" s="38"/>
      <c r="IH333" s="38"/>
      <c r="II333" s="38"/>
      <c r="IJ333" s="38"/>
      <c r="IK333" s="38"/>
      <c r="IL333" s="38"/>
      <c r="IM333" s="38"/>
      <c r="IN333" s="38"/>
      <c r="IO333" s="38"/>
      <c r="IP333" s="38"/>
      <c r="IQ333" s="38"/>
      <c r="IR333" s="38"/>
      <c r="IS333" s="38"/>
      <c r="IT333" s="38"/>
      <c r="IU333" s="38"/>
      <c r="IV333" s="38"/>
      <c r="IW333" s="38"/>
      <c r="IX333" s="38"/>
      <c r="IY333" s="38"/>
      <c r="IZ333" s="38"/>
      <c r="JA333" s="38"/>
      <c r="JB333" s="38"/>
      <c r="JC333" s="38"/>
      <c r="JD333" s="38"/>
      <c r="JE333" s="38"/>
      <c r="JF333" s="38"/>
      <c r="JG333" s="38"/>
      <c r="JH333" s="38"/>
      <c r="JI333" s="38"/>
      <c r="JJ333" s="38"/>
      <c r="JK333" s="38"/>
      <c r="JL333" s="38"/>
      <c r="JM333" s="38"/>
      <c r="JN333" s="38"/>
      <c r="JO333" s="38"/>
      <c r="JP333" s="38"/>
      <c r="JQ333" s="38"/>
      <c r="JR333" s="38"/>
      <c r="JS333" s="38"/>
      <c r="JT333" s="38"/>
      <c r="JU333" s="38"/>
      <c r="JV333" s="38"/>
      <c r="JW333" s="38"/>
      <c r="JX333" s="38"/>
      <c r="JY333" s="38"/>
      <c r="JZ333" s="38"/>
      <c r="KA333" s="38"/>
      <c r="KB333" s="38"/>
      <c r="KC333" s="38"/>
      <c r="KD333" s="38"/>
      <c r="KE333" s="38"/>
      <c r="KF333" s="38"/>
      <c r="KG333" s="38"/>
      <c r="KH333" s="38"/>
      <c r="KI333" s="38"/>
      <c r="KJ333" s="38"/>
      <c r="KK333" s="38"/>
      <c r="KL333" s="38"/>
      <c r="KM333" s="38"/>
      <c r="KN333" s="38"/>
      <c r="KO333" s="38"/>
      <c r="KP333" s="38"/>
      <c r="KQ333" s="38"/>
      <c r="KR333" s="38"/>
      <c r="KS333" s="38"/>
      <c r="KT333" s="38"/>
      <c r="KU333" s="38"/>
      <c r="KV333" s="38"/>
      <c r="KW333" s="38"/>
      <c r="KX333" s="38"/>
      <c r="KY333" s="38"/>
      <c r="KZ333" s="38"/>
      <c r="LA333" s="38"/>
      <c r="LB333" s="38"/>
      <c r="LC333" s="38"/>
      <c r="LD333" s="38"/>
      <c r="LE333" s="38"/>
      <c r="LF333" s="38"/>
      <c r="LG333" s="38"/>
      <c r="LH333" s="38"/>
      <c r="LI333" s="38"/>
      <c r="LJ333" s="38"/>
      <c r="LK333" s="38"/>
      <c r="LL333" s="38"/>
      <c r="LM333" s="38"/>
      <c r="LN333" s="38"/>
      <c r="LO333" s="38"/>
      <c r="LP333" s="38"/>
      <c r="LQ333" s="38"/>
      <c r="LR333" s="38"/>
      <c r="LS333" s="38"/>
      <c r="LT333" s="38"/>
      <c r="LU333" s="38"/>
      <c r="LV333" s="38"/>
      <c r="LW333" s="38"/>
      <c r="LX333" s="38"/>
      <c r="LY333" s="38"/>
      <c r="LZ333" s="38"/>
      <c r="MA333" s="38"/>
      <c r="MB333" s="38"/>
      <c r="MC333" s="38"/>
      <c r="MD333" s="38"/>
      <c r="ME333" s="38"/>
      <c r="MF333" s="38"/>
      <c r="MG333" s="38"/>
      <c r="MH333" s="38"/>
      <c r="MI333" s="38"/>
      <c r="MJ333" s="38"/>
      <c r="MK333" s="38"/>
      <c r="ML333" s="38"/>
      <c r="MM333" s="38"/>
      <c r="MN333" s="38"/>
      <c r="MO333" s="38"/>
      <c r="MP333" s="38"/>
      <c r="MQ333" s="38"/>
      <c r="MR333" s="38"/>
      <c r="MS333" s="38"/>
      <c r="MT333" s="38"/>
      <c r="MU333" s="38"/>
      <c r="MV333" s="38"/>
      <c r="MW333" s="38"/>
      <c r="MX333" s="38"/>
      <c r="MY333" s="38"/>
      <c r="MZ333" s="38"/>
      <c r="NA333" s="38"/>
      <c r="NB333" s="38"/>
      <c r="NC333" s="38"/>
      <c r="ND333" s="38"/>
      <c r="NE333" s="38"/>
      <c r="NF333" s="38"/>
      <c r="NG333" s="38"/>
      <c r="NH333" s="38"/>
      <c r="NI333" s="38"/>
      <c r="NJ333" s="38"/>
      <c r="NK333" s="38"/>
      <c r="NL333" s="38"/>
      <c r="NM333" s="38"/>
      <c r="NN333" s="38"/>
      <c r="NO333" s="38"/>
      <c r="NP333" s="38"/>
      <c r="NQ333" s="38"/>
      <c r="NR333" s="38"/>
      <c r="NS333" s="38"/>
      <c r="NT333" s="38"/>
      <c r="NU333" s="38"/>
      <c r="NV333" s="38"/>
      <c r="NW333" s="38"/>
      <c r="NX333" s="38"/>
      <c r="NY333" s="38"/>
      <c r="NZ333" s="38"/>
      <c r="OA333" s="38"/>
      <c r="OB333" s="38"/>
      <c r="OC333" s="38"/>
      <c r="OD333" s="38"/>
      <c r="OE333" s="38"/>
      <c r="OF333" s="38"/>
      <c r="OG333" s="38"/>
      <c r="OH333" s="38"/>
      <c r="OI333" s="38"/>
      <c r="OJ333" s="38"/>
      <c r="OK333" s="38"/>
      <c r="OL333" s="38"/>
      <c r="OM333" s="38"/>
      <c r="ON333" s="38"/>
      <c r="OO333" s="38"/>
      <c r="OP333" s="38"/>
      <c r="OQ333" s="38"/>
      <c r="OR333" s="38"/>
      <c r="OS333" s="38"/>
      <c r="OT333" s="38"/>
      <c r="OU333" s="38"/>
      <c r="OV333" s="38"/>
      <c r="OW333" s="38"/>
      <c r="OX333" s="38"/>
      <c r="OY333" s="38"/>
      <c r="OZ333" s="38"/>
      <c r="PA333" s="38"/>
      <c r="PB333" s="38"/>
      <c r="PC333" s="38"/>
      <c r="PD333" s="38"/>
      <c r="PE333" s="38"/>
      <c r="PF333" s="38"/>
      <c r="PG333" s="38"/>
      <c r="PH333" s="38"/>
      <c r="PI333" s="38"/>
      <c r="PJ333" s="38"/>
      <c r="PK333" s="38"/>
      <c r="PL333" s="38"/>
      <c r="PM333" s="38"/>
      <c r="PN333" s="38"/>
      <c r="PO333" s="38"/>
      <c r="PP333" s="38"/>
      <c r="PQ333" s="38"/>
      <c r="PR333" s="38"/>
      <c r="PS333" s="38"/>
      <c r="PT333" s="38"/>
      <c r="PU333" s="38"/>
      <c r="PV333" s="38"/>
      <c r="PW333" s="38"/>
      <c r="PX333" s="38"/>
      <c r="PY333" s="38"/>
      <c r="PZ333" s="38"/>
      <c r="QA333" s="38"/>
      <c r="QB333" s="38"/>
      <c r="QC333" s="38"/>
      <c r="QD333" s="38"/>
      <c r="QE333" s="38"/>
      <c r="QF333" s="38"/>
      <c r="QG333" s="38"/>
      <c r="QH333" s="38"/>
      <c r="QI333" s="38"/>
      <c r="QJ333" s="38"/>
      <c r="QK333" s="38"/>
      <c r="QL333" s="38"/>
      <c r="QM333" s="38"/>
      <c r="QN333" s="38"/>
      <c r="QO333" s="38"/>
      <c r="QP333" s="38"/>
      <c r="QQ333" s="38"/>
      <c r="QR333" s="38"/>
      <c r="QS333" s="38"/>
      <c r="QT333" s="38"/>
      <c r="QU333" s="38"/>
      <c r="QV333" s="38"/>
      <c r="QW333" s="38"/>
      <c r="QX333" s="38"/>
      <c r="QY333" s="38"/>
      <c r="QZ333" s="38"/>
      <c r="RA333" s="38"/>
      <c r="RB333" s="38"/>
      <c r="RC333" s="38"/>
      <c r="RD333" s="38"/>
      <c r="RE333" s="38"/>
      <c r="RF333" s="38"/>
      <c r="RG333" s="38"/>
      <c r="RH333" s="38"/>
      <c r="RI333" s="38"/>
      <c r="RJ333" s="38"/>
      <c r="RK333" s="38"/>
      <c r="RL333" s="38"/>
      <c r="RM333" s="38"/>
      <c r="RN333" s="38"/>
      <c r="RO333" s="38"/>
      <c r="RP333" s="38"/>
      <c r="RQ333" s="38"/>
      <c r="RR333" s="38"/>
      <c r="RS333" s="38"/>
      <c r="RT333" s="38"/>
      <c r="RU333" s="38"/>
      <c r="RV333" s="38"/>
      <c r="RW333" s="38"/>
      <c r="RX333" s="38"/>
      <c r="RY333" s="38"/>
      <c r="RZ333" s="38"/>
      <c r="SA333" s="38"/>
      <c r="SB333" s="38"/>
      <c r="SC333" s="38"/>
      <c r="SD333" s="38"/>
      <c r="SE333" s="38"/>
      <c r="SF333" s="38"/>
      <c r="SG333" s="38"/>
      <c r="SH333" s="38"/>
      <c r="SI333" s="38"/>
      <c r="SJ333" s="38"/>
      <c r="SK333" s="38"/>
      <c r="SL333" s="38"/>
      <c r="SM333" s="38"/>
      <c r="SN333" s="38"/>
      <c r="SO333" s="38"/>
      <c r="SP333" s="38"/>
      <c r="SQ333" s="38"/>
      <c r="SR333" s="38"/>
      <c r="SS333" s="38"/>
      <c r="ST333" s="38"/>
      <c r="SU333" s="38"/>
      <c r="SV333" s="38"/>
      <c r="SW333" s="38"/>
      <c r="SX333" s="38"/>
      <c r="SY333" s="38"/>
      <c r="SZ333" s="38"/>
      <c r="TA333" s="38"/>
      <c r="TB333" s="38"/>
      <c r="TC333" s="38"/>
      <c r="TD333" s="38"/>
      <c r="TE333" s="38"/>
      <c r="TF333" s="38"/>
      <c r="TG333" s="38"/>
      <c r="TH333" s="38"/>
      <c r="TI333" s="38"/>
      <c r="TJ333" s="38"/>
      <c r="TK333" s="38"/>
      <c r="TL333" s="38"/>
      <c r="TM333" s="38"/>
      <c r="TN333" s="38"/>
      <c r="TO333" s="38"/>
      <c r="TP333" s="38"/>
      <c r="TQ333" s="38"/>
      <c r="TR333" s="38"/>
      <c r="TS333" s="38"/>
      <c r="TT333" s="38"/>
      <c r="TU333" s="38"/>
      <c r="TV333" s="38"/>
      <c r="TW333" s="38"/>
      <c r="TX333" s="38"/>
      <c r="TY333" s="38"/>
      <c r="TZ333" s="38"/>
      <c r="UA333" s="38"/>
      <c r="UB333" s="38"/>
      <c r="UC333" s="38"/>
      <c r="UD333" s="38"/>
      <c r="UE333" s="38"/>
      <c r="UF333" s="38"/>
      <c r="UG333" s="38"/>
      <c r="UH333" s="38"/>
      <c r="UI333" s="38"/>
      <c r="UJ333" s="38"/>
      <c r="UK333" s="38"/>
      <c r="UL333" s="38"/>
      <c r="UM333" s="38"/>
      <c r="UN333" s="38"/>
      <c r="UO333" s="38"/>
      <c r="UP333" s="38"/>
      <c r="UQ333" s="38"/>
      <c r="UR333" s="38"/>
      <c r="US333" s="38"/>
      <c r="UT333" s="38"/>
      <c r="UU333" s="38"/>
      <c r="UV333" s="38"/>
      <c r="UW333" s="38"/>
      <c r="UX333" s="38"/>
      <c r="UY333" s="38"/>
      <c r="UZ333" s="38"/>
      <c r="VA333" s="38"/>
      <c r="VB333" s="38"/>
      <c r="VC333" s="38"/>
      <c r="VD333" s="38"/>
      <c r="VE333" s="38"/>
      <c r="VF333" s="38"/>
      <c r="VG333" s="38"/>
      <c r="VH333" s="38"/>
      <c r="VI333" s="38"/>
      <c r="VJ333" s="38"/>
      <c r="VK333" s="38"/>
      <c r="VL333" s="38"/>
      <c r="VM333" s="38"/>
      <c r="VN333" s="38"/>
      <c r="VO333" s="38"/>
      <c r="VP333" s="38"/>
      <c r="VQ333" s="38"/>
      <c r="VR333" s="38"/>
      <c r="VS333" s="38"/>
      <c r="VT333" s="38"/>
      <c r="VU333" s="38"/>
      <c r="VV333" s="38"/>
      <c r="VW333" s="38"/>
      <c r="VX333" s="38"/>
      <c r="VY333" s="38"/>
      <c r="VZ333" s="38"/>
      <c r="WA333" s="38"/>
      <c r="WB333" s="38"/>
      <c r="WC333" s="38"/>
      <c r="WD333" s="38"/>
    </row>
    <row r="334" spans="1:602" s="37" customFormat="1" ht="45" customHeight="1">
      <c r="A334" s="507"/>
      <c r="B334" s="550"/>
      <c r="C334" s="530"/>
      <c r="D334" s="531"/>
      <c r="E334" s="56" t="s">
        <v>800</v>
      </c>
      <c r="F334" s="55" t="s">
        <v>136</v>
      </c>
      <c r="G334" s="518">
        <v>40634</v>
      </c>
      <c r="H334" s="55" t="s">
        <v>137</v>
      </c>
      <c r="I334" s="533" t="s">
        <v>14</v>
      </c>
      <c r="J334" s="533" t="s">
        <v>142</v>
      </c>
      <c r="K334" s="533" t="s">
        <v>799</v>
      </c>
      <c r="L334" s="533" t="s">
        <v>15</v>
      </c>
      <c r="M334" s="520">
        <v>841000</v>
      </c>
      <c r="N334" s="520">
        <v>816976.24</v>
      </c>
      <c r="O334" s="534">
        <v>1349600</v>
      </c>
      <c r="P334" s="534">
        <v>1349600</v>
      </c>
      <c r="Q334" s="520">
        <v>1349600</v>
      </c>
      <c r="R334" s="520">
        <v>1349600</v>
      </c>
      <c r="S334" s="551">
        <v>3</v>
      </c>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c r="EL334" s="38"/>
      <c r="EM334" s="38"/>
      <c r="EN334" s="38"/>
      <c r="EO334" s="38"/>
      <c r="EP334" s="38"/>
      <c r="EQ334" s="38"/>
      <c r="ER334" s="38"/>
      <c r="ES334" s="38"/>
      <c r="ET334" s="38"/>
      <c r="EU334" s="38"/>
      <c r="EV334" s="38"/>
      <c r="EW334" s="38"/>
      <c r="EX334" s="38"/>
      <c r="EY334" s="38"/>
      <c r="EZ334" s="38"/>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c r="HO334" s="38"/>
      <c r="HP334" s="38"/>
      <c r="HQ334" s="38"/>
      <c r="HR334" s="38"/>
      <c r="HS334" s="38"/>
      <c r="HT334" s="38"/>
      <c r="HU334" s="38"/>
      <c r="HV334" s="38"/>
      <c r="HW334" s="38"/>
      <c r="HX334" s="38"/>
      <c r="HY334" s="38"/>
      <c r="HZ334" s="38"/>
      <c r="IA334" s="38"/>
      <c r="IB334" s="38"/>
      <c r="IC334" s="38"/>
      <c r="ID334" s="38"/>
      <c r="IE334" s="38"/>
      <c r="IF334" s="38"/>
      <c r="IG334" s="38"/>
      <c r="IH334" s="38"/>
      <c r="II334" s="38"/>
      <c r="IJ334" s="38"/>
      <c r="IK334" s="38"/>
      <c r="IL334" s="38"/>
      <c r="IM334" s="38"/>
      <c r="IN334" s="38"/>
      <c r="IO334" s="38"/>
      <c r="IP334" s="38"/>
      <c r="IQ334" s="38"/>
      <c r="IR334" s="38"/>
      <c r="IS334" s="38"/>
      <c r="IT334" s="38"/>
      <c r="IU334" s="38"/>
      <c r="IV334" s="38"/>
      <c r="IW334" s="38"/>
      <c r="IX334" s="38"/>
      <c r="IY334" s="38"/>
      <c r="IZ334" s="38"/>
      <c r="JA334" s="38"/>
      <c r="JB334" s="38"/>
      <c r="JC334" s="38"/>
      <c r="JD334" s="38"/>
      <c r="JE334" s="38"/>
      <c r="JF334" s="38"/>
      <c r="JG334" s="38"/>
      <c r="JH334" s="38"/>
      <c r="JI334" s="38"/>
      <c r="JJ334" s="38"/>
      <c r="JK334" s="38"/>
      <c r="JL334" s="38"/>
      <c r="JM334" s="38"/>
      <c r="JN334" s="38"/>
      <c r="JO334" s="38"/>
      <c r="JP334" s="38"/>
      <c r="JQ334" s="38"/>
      <c r="JR334" s="38"/>
      <c r="JS334" s="38"/>
      <c r="JT334" s="38"/>
      <c r="JU334" s="38"/>
      <c r="JV334" s="38"/>
      <c r="JW334" s="38"/>
      <c r="JX334" s="38"/>
      <c r="JY334" s="38"/>
      <c r="JZ334" s="38"/>
      <c r="KA334" s="38"/>
      <c r="KB334" s="38"/>
      <c r="KC334" s="38"/>
      <c r="KD334" s="38"/>
      <c r="KE334" s="38"/>
      <c r="KF334" s="38"/>
      <c r="KG334" s="38"/>
      <c r="KH334" s="38"/>
      <c r="KI334" s="38"/>
      <c r="KJ334" s="38"/>
      <c r="KK334" s="38"/>
      <c r="KL334" s="38"/>
      <c r="KM334" s="38"/>
      <c r="KN334" s="38"/>
      <c r="KO334" s="38"/>
      <c r="KP334" s="38"/>
      <c r="KQ334" s="38"/>
      <c r="KR334" s="38"/>
      <c r="KS334" s="38"/>
      <c r="KT334" s="38"/>
      <c r="KU334" s="38"/>
      <c r="KV334" s="38"/>
      <c r="KW334" s="38"/>
      <c r="KX334" s="38"/>
      <c r="KY334" s="38"/>
      <c r="KZ334" s="38"/>
      <c r="LA334" s="38"/>
      <c r="LB334" s="38"/>
      <c r="LC334" s="38"/>
      <c r="LD334" s="38"/>
      <c r="LE334" s="38"/>
      <c r="LF334" s="38"/>
      <c r="LG334" s="38"/>
      <c r="LH334" s="38"/>
      <c r="LI334" s="38"/>
      <c r="LJ334" s="38"/>
      <c r="LK334" s="38"/>
      <c r="LL334" s="38"/>
      <c r="LM334" s="38"/>
      <c r="LN334" s="38"/>
      <c r="LO334" s="38"/>
      <c r="LP334" s="38"/>
      <c r="LQ334" s="38"/>
      <c r="LR334" s="38"/>
      <c r="LS334" s="38"/>
      <c r="LT334" s="38"/>
      <c r="LU334" s="38"/>
      <c r="LV334" s="38"/>
      <c r="LW334" s="38"/>
      <c r="LX334" s="38"/>
      <c r="LY334" s="38"/>
      <c r="LZ334" s="38"/>
      <c r="MA334" s="38"/>
      <c r="MB334" s="38"/>
      <c r="MC334" s="38"/>
      <c r="MD334" s="38"/>
      <c r="ME334" s="38"/>
      <c r="MF334" s="38"/>
      <c r="MG334" s="38"/>
      <c r="MH334" s="38"/>
      <c r="MI334" s="38"/>
      <c r="MJ334" s="38"/>
      <c r="MK334" s="38"/>
      <c r="ML334" s="38"/>
      <c r="MM334" s="38"/>
      <c r="MN334" s="38"/>
      <c r="MO334" s="38"/>
      <c r="MP334" s="38"/>
      <c r="MQ334" s="38"/>
      <c r="MR334" s="38"/>
      <c r="MS334" s="38"/>
      <c r="MT334" s="38"/>
      <c r="MU334" s="38"/>
      <c r="MV334" s="38"/>
      <c r="MW334" s="38"/>
      <c r="MX334" s="38"/>
      <c r="MY334" s="38"/>
      <c r="MZ334" s="38"/>
      <c r="NA334" s="38"/>
      <c r="NB334" s="38"/>
      <c r="NC334" s="38"/>
      <c r="ND334" s="38"/>
      <c r="NE334" s="38"/>
      <c r="NF334" s="38"/>
      <c r="NG334" s="38"/>
      <c r="NH334" s="38"/>
      <c r="NI334" s="38"/>
      <c r="NJ334" s="38"/>
      <c r="NK334" s="38"/>
      <c r="NL334" s="38"/>
      <c r="NM334" s="38"/>
      <c r="NN334" s="38"/>
      <c r="NO334" s="38"/>
      <c r="NP334" s="38"/>
      <c r="NQ334" s="38"/>
      <c r="NR334" s="38"/>
      <c r="NS334" s="38"/>
      <c r="NT334" s="38"/>
      <c r="NU334" s="38"/>
      <c r="NV334" s="38"/>
      <c r="NW334" s="38"/>
      <c r="NX334" s="38"/>
      <c r="NY334" s="38"/>
      <c r="NZ334" s="38"/>
      <c r="OA334" s="38"/>
      <c r="OB334" s="38"/>
      <c r="OC334" s="38"/>
      <c r="OD334" s="38"/>
      <c r="OE334" s="38"/>
      <c r="OF334" s="38"/>
      <c r="OG334" s="38"/>
      <c r="OH334" s="38"/>
      <c r="OI334" s="38"/>
      <c r="OJ334" s="38"/>
      <c r="OK334" s="38"/>
      <c r="OL334" s="38"/>
      <c r="OM334" s="38"/>
      <c r="ON334" s="38"/>
      <c r="OO334" s="38"/>
      <c r="OP334" s="38"/>
      <c r="OQ334" s="38"/>
      <c r="OR334" s="38"/>
      <c r="OS334" s="38"/>
      <c r="OT334" s="38"/>
      <c r="OU334" s="38"/>
      <c r="OV334" s="38"/>
      <c r="OW334" s="38"/>
      <c r="OX334" s="38"/>
      <c r="OY334" s="38"/>
      <c r="OZ334" s="38"/>
      <c r="PA334" s="38"/>
      <c r="PB334" s="38"/>
      <c r="PC334" s="38"/>
      <c r="PD334" s="38"/>
      <c r="PE334" s="38"/>
      <c r="PF334" s="38"/>
      <c r="PG334" s="38"/>
      <c r="PH334" s="38"/>
      <c r="PI334" s="38"/>
      <c r="PJ334" s="38"/>
      <c r="PK334" s="38"/>
      <c r="PL334" s="38"/>
      <c r="PM334" s="38"/>
      <c r="PN334" s="38"/>
      <c r="PO334" s="38"/>
      <c r="PP334" s="38"/>
      <c r="PQ334" s="38"/>
      <c r="PR334" s="38"/>
      <c r="PS334" s="38"/>
      <c r="PT334" s="38"/>
      <c r="PU334" s="38"/>
      <c r="PV334" s="38"/>
      <c r="PW334" s="38"/>
      <c r="PX334" s="38"/>
      <c r="PY334" s="38"/>
      <c r="PZ334" s="38"/>
      <c r="QA334" s="38"/>
      <c r="QB334" s="38"/>
      <c r="QC334" s="38"/>
      <c r="QD334" s="38"/>
      <c r="QE334" s="38"/>
      <c r="QF334" s="38"/>
      <c r="QG334" s="38"/>
      <c r="QH334" s="38"/>
      <c r="QI334" s="38"/>
      <c r="QJ334" s="38"/>
      <c r="QK334" s="38"/>
      <c r="QL334" s="38"/>
      <c r="QM334" s="38"/>
      <c r="QN334" s="38"/>
      <c r="QO334" s="38"/>
      <c r="QP334" s="38"/>
      <c r="QQ334" s="38"/>
      <c r="QR334" s="38"/>
      <c r="QS334" s="38"/>
      <c r="QT334" s="38"/>
      <c r="QU334" s="38"/>
      <c r="QV334" s="38"/>
      <c r="QW334" s="38"/>
      <c r="QX334" s="38"/>
      <c r="QY334" s="38"/>
      <c r="QZ334" s="38"/>
      <c r="RA334" s="38"/>
      <c r="RB334" s="38"/>
      <c r="RC334" s="38"/>
      <c r="RD334" s="38"/>
      <c r="RE334" s="38"/>
      <c r="RF334" s="38"/>
      <c r="RG334" s="38"/>
      <c r="RH334" s="38"/>
      <c r="RI334" s="38"/>
      <c r="RJ334" s="38"/>
      <c r="RK334" s="38"/>
      <c r="RL334" s="38"/>
      <c r="RM334" s="38"/>
      <c r="RN334" s="38"/>
      <c r="RO334" s="38"/>
      <c r="RP334" s="38"/>
      <c r="RQ334" s="38"/>
      <c r="RR334" s="38"/>
      <c r="RS334" s="38"/>
      <c r="RT334" s="38"/>
      <c r="RU334" s="38"/>
      <c r="RV334" s="38"/>
      <c r="RW334" s="38"/>
      <c r="RX334" s="38"/>
      <c r="RY334" s="38"/>
      <c r="RZ334" s="38"/>
      <c r="SA334" s="38"/>
      <c r="SB334" s="38"/>
      <c r="SC334" s="38"/>
      <c r="SD334" s="38"/>
      <c r="SE334" s="38"/>
      <c r="SF334" s="38"/>
      <c r="SG334" s="38"/>
      <c r="SH334" s="38"/>
      <c r="SI334" s="38"/>
      <c r="SJ334" s="38"/>
      <c r="SK334" s="38"/>
      <c r="SL334" s="38"/>
      <c r="SM334" s="38"/>
      <c r="SN334" s="38"/>
      <c r="SO334" s="38"/>
      <c r="SP334" s="38"/>
      <c r="SQ334" s="38"/>
      <c r="SR334" s="38"/>
      <c r="SS334" s="38"/>
      <c r="ST334" s="38"/>
      <c r="SU334" s="38"/>
      <c r="SV334" s="38"/>
      <c r="SW334" s="38"/>
      <c r="SX334" s="38"/>
      <c r="SY334" s="38"/>
      <c r="SZ334" s="38"/>
      <c r="TA334" s="38"/>
      <c r="TB334" s="38"/>
      <c r="TC334" s="38"/>
      <c r="TD334" s="38"/>
      <c r="TE334" s="38"/>
      <c r="TF334" s="38"/>
      <c r="TG334" s="38"/>
      <c r="TH334" s="38"/>
      <c r="TI334" s="38"/>
      <c r="TJ334" s="38"/>
      <c r="TK334" s="38"/>
      <c r="TL334" s="38"/>
      <c r="TM334" s="38"/>
      <c r="TN334" s="38"/>
      <c r="TO334" s="38"/>
      <c r="TP334" s="38"/>
      <c r="TQ334" s="38"/>
      <c r="TR334" s="38"/>
      <c r="TS334" s="38"/>
      <c r="TT334" s="38"/>
      <c r="TU334" s="38"/>
      <c r="TV334" s="38"/>
      <c r="TW334" s="38"/>
      <c r="TX334" s="38"/>
      <c r="TY334" s="38"/>
      <c r="TZ334" s="38"/>
      <c r="UA334" s="38"/>
      <c r="UB334" s="38"/>
      <c r="UC334" s="38"/>
      <c r="UD334" s="38"/>
      <c r="UE334" s="38"/>
      <c r="UF334" s="38"/>
      <c r="UG334" s="38"/>
      <c r="UH334" s="38"/>
      <c r="UI334" s="38"/>
      <c r="UJ334" s="38"/>
      <c r="UK334" s="38"/>
      <c r="UL334" s="38"/>
      <c r="UM334" s="38"/>
      <c r="UN334" s="38"/>
      <c r="UO334" s="38"/>
      <c r="UP334" s="38"/>
      <c r="UQ334" s="38"/>
      <c r="UR334" s="38"/>
      <c r="US334" s="38"/>
      <c r="UT334" s="38"/>
      <c r="UU334" s="38"/>
      <c r="UV334" s="38"/>
      <c r="UW334" s="38"/>
      <c r="UX334" s="38"/>
      <c r="UY334" s="38"/>
      <c r="UZ334" s="38"/>
      <c r="VA334" s="38"/>
      <c r="VB334" s="38"/>
      <c r="VC334" s="38"/>
      <c r="VD334" s="38"/>
      <c r="VE334" s="38"/>
      <c r="VF334" s="38"/>
      <c r="VG334" s="38"/>
      <c r="VH334" s="38"/>
      <c r="VI334" s="38"/>
      <c r="VJ334" s="38"/>
      <c r="VK334" s="38"/>
      <c r="VL334" s="38"/>
      <c r="VM334" s="38"/>
      <c r="VN334" s="38"/>
      <c r="VO334" s="38"/>
      <c r="VP334" s="38"/>
      <c r="VQ334" s="38"/>
      <c r="VR334" s="38"/>
      <c r="VS334" s="38"/>
      <c r="VT334" s="38"/>
      <c r="VU334" s="38"/>
      <c r="VV334" s="38"/>
      <c r="VW334" s="38"/>
      <c r="VX334" s="38"/>
      <c r="VY334" s="38"/>
      <c r="VZ334" s="38"/>
      <c r="WA334" s="38"/>
      <c r="WB334" s="38"/>
      <c r="WC334" s="38"/>
      <c r="WD334" s="38"/>
    </row>
    <row r="335" spans="1:602" s="37" customFormat="1" ht="99.75" customHeight="1">
      <c r="A335" s="507"/>
      <c r="B335" s="552"/>
      <c r="C335" s="536"/>
      <c r="D335" s="51"/>
      <c r="E335" s="57"/>
      <c r="F335" s="57"/>
      <c r="G335" s="526"/>
      <c r="H335" s="57"/>
      <c r="I335" s="519" t="s">
        <v>14</v>
      </c>
      <c r="J335" s="519" t="s">
        <v>142</v>
      </c>
      <c r="K335" s="519" t="s">
        <v>799</v>
      </c>
      <c r="L335" s="519" t="s">
        <v>144</v>
      </c>
      <c r="M335" s="520">
        <v>9000</v>
      </c>
      <c r="N335" s="520">
        <v>6289.95</v>
      </c>
      <c r="O335" s="521">
        <v>13500</v>
      </c>
      <c r="P335" s="521">
        <v>13500</v>
      </c>
      <c r="Q335" s="522">
        <v>13500</v>
      </c>
      <c r="R335" s="520">
        <v>13500</v>
      </c>
      <c r="S335" s="553">
        <v>3</v>
      </c>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c r="EF335" s="38"/>
      <c r="EG335" s="38"/>
      <c r="EH335" s="38"/>
      <c r="EI335" s="38"/>
      <c r="EJ335" s="38"/>
      <c r="EK335" s="38"/>
      <c r="EL335" s="38"/>
      <c r="EM335" s="38"/>
      <c r="EN335" s="38"/>
      <c r="EO335" s="38"/>
      <c r="EP335" s="38"/>
      <c r="EQ335" s="38"/>
      <c r="ER335" s="38"/>
      <c r="ES335" s="38"/>
      <c r="ET335" s="38"/>
      <c r="EU335" s="38"/>
      <c r="EV335" s="38"/>
      <c r="EW335" s="38"/>
      <c r="EX335" s="38"/>
      <c r="EY335" s="38"/>
      <c r="EZ335" s="38"/>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c r="HO335" s="38"/>
      <c r="HP335" s="38"/>
      <c r="HQ335" s="38"/>
      <c r="HR335" s="38"/>
      <c r="HS335" s="38"/>
      <c r="HT335" s="38"/>
      <c r="HU335" s="38"/>
      <c r="HV335" s="38"/>
      <c r="HW335" s="38"/>
      <c r="HX335" s="38"/>
      <c r="HY335" s="38"/>
      <c r="HZ335" s="38"/>
      <c r="IA335" s="38"/>
      <c r="IB335" s="38"/>
      <c r="IC335" s="38"/>
      <c r="ID335" s="38"/>
      <c r="IE335" s="38"/>
      <c r="IF335" s="38"/>
      <c r="IG335" s="38"/>
      <c r="IH335" s="38"/>
      <c r="II335" s="38"/>
      <c r="IJ335" s="38"/>
      <c r="IK335" s="38"/>
      <c r="IL335" s="38"/>
      <c r="IM335" s="38"/>
      <c r="IN335" s="38"/>
      <c r="IO335" s="38"/>
      <c r="IP335" s="38"/>
      <c r="IQ335" s="38"/>
      <c r="IR335" s="38"/>
      <c r="IS335" s="38"/>
      <c r="IT335" s="38"/>
      <c r="IU335" s="38"/>
      <c r="IV335" s="38"/>
      <c r="IW335" s="38"/>
      <c r="IX335" s="38"/>
      <c r="IY335" s="38"/>
      <c r="IZ335" s="38"/>
      <c r="JA335" s="38"/>
      <c r="JB335" s="38"/>
      <c r="JC335" s="38"/>
      <c r="JD335" s="38"/>
      <c r="JE335" s="38"/>
      <c r="JF335" s="38"/>
      <c r="JG335" s="38"/>
      <c r="JH335" s="38"/>
      <c r="JI335" s="38"/>
      <c r="JJ335" s="38"/>
      <c r="JK335" s="38"/>
      <c r="JL335" s="38"/>
      <c r="JM335" s="38"/>
      <c r="JN335" s="38"/>
      <c r="JO335" s="38"/>
      <c r="JP335" s="38"/>
      <c r="JQ335" s="38"/>
      <c r="JR335" s="38"/>
      <c r="JS335" s="38"/>
      <c r="JT335" s="38"/>
      <c r="JU335" s="38"/>
      <c r="JV335" s="38"/>
      <c r="JW335" s="38"/>
      <c r="JX335" s="38"/>
      <c r="JY335" s="38"/>
      <c r="JZ335" s="38"/>
      <c r="KA335" s="38"/>
      <c r="KB335" s="38"/>
      <c r="KC335" s="38"/>
      <c r="KD335" s="38"/>
      <c r="KE335" s="38"/>
      <c r="KF335" s="38"/>
      <c r="KG335" s="38"/>
      <c r="KH335" s="38"/>
      <c r="KI335" s="38"/>
      <c r="KJ335" s="38"/>
      <c r="KK335" s="38"/>
      <c r="KL335" s="38"/>
      <c r="KM335" s="38"/>
      <c r="KN335" s="38"/>
      <c r="KO335" s="38"/>
      <c r="KP335" s="38"/>
      <c r="KQ335" s="38"/>
      <c r="KR335" s="38"/>
      <c r="KS335" s="38"/>
      <c r="KT335" s="38"/>
      <c r="KU335" s="38"/>
      <c r="KV335" s="38"/>
      <c r="KW335" s="38"/>
      <c r="KX335" s="38"/>
      <c r="KY335" s="38"/>
      <c r="KZ335" s="38"/>
      <c r="LA335" s="38"/>
      <c r="LB335" s="38"/>
      <c r="LC335" s="38"/>
      <c r="LD335" s="38"/>
      <c r="LE335" s="38"/>
      <c r="LF335" s="38"/>
      <c r="LG335" s="38"/>
      <c r="LH335" s="38"/>
      <c r="LI335" s="38"/>
      <c r="LJ335" s="38"/>
      <c r="LK335" s="38"/>
      <c r="LL335" s="38"/>
      <c r="LM335" s="38"/>
      <c r="LN335" s="38"/>
      <c r="LO335" s="38"/>
      <c r="LP335" s="38"/>
      <c r="LQ335" s="38"/>
      <c r="LR335" s="38"/>
      <c r="LS335" s="38"/>
      <c r="LT335" s="38"/>
      <c r="LU335" s="38"/>
      <c r="LV335" s="38"/>
      <c r="LW335" s="38"/>
      <c r="LX335" s="38"/>
      <c r="LY335" s="38"/>
      <c r="LZ335" s="38"/>
      <c r="MA335" s="38"/>
      <c r="MB335" s="38"/>
      <c r="MC335" s="38"/>
      <c r="MD335" s="38"/>
      <c r="ME335" s="38"/>
      <c r="MF335" s="38"/>
      <c r="MG335" s="38"/>
      <c r="MH335" s="38"/>
      <c r="MI335" s="38"/>
      <c r="MJ335" s="38"/>
      <c r="MK335" s="38"/>
      <c r="ML335" s="38"/>
      <c r="MM335" s="38"/>
      <c r="MN335" s="38"/>
      <c r="MO335" s="38"/>
      <c r="MP335" s="38"/>
      <c r="MQ335" s="38"/>
      <c r="MR335" s="38"/>
      <c r="MS335" s="38"/>
      <c r="MT335" s="38"/>
      <c r="MU335" s="38"/>
      <c r="MV335" s="38"/>
      <c r="MW335" s="38"/>
      <c r="MX335" s="38"/>
      <c r="MY335" s="38"/>
      <c r="MZ335" s="38"/>
      <c r="NA335" s="38"/>
      <c r="NB335" s="38"/>
      <c r="NC335" s="38"/>
      <c r="ND335" s="38"/>
      <c r="NE335" s="38"/>
      <c r="NF335" s="38"/>
      <c r="NG335" s="38"/>
      <c r="NH335" s="38"/>
      <c r="NI335" s="38"/>
      <c r="NJ335" s="38"/>
      <c r="NK335" s="38"/>
      <c r="NL335" s="38"/>
      <c r="NM335" s="38"/>
      <c r="NN335" s="38"/>
      <c r="NO335" s="38"/>
      <c r="NP335" s="38"/>
      <c r="NQ335" s="38"/>
      <c r="NR335" s="38"/>
      <c r="NS335" s="38"/>
      <c r="NT335" s="38"/>
      <c r="NU335" s="38"/>
      <c r="NV335" s="38"/>
      <c r="NW335" s="38"/>
      <c r="NX335" s="38"/>
      <c r="NY335" s="38"/>
      <c r="NZ335" s="38"/>
      <c r="OA335" s="38"/>
      <c r="OB335" s="38"/>
      <c r="OC335" s="38"/>
      <c r="OD335" s="38"/>
      <c r="OE335" s="38"/>
      <c r="OF335" s="38"/>
      <c r="OG335" s="38"/>
      <c r="OH335" s="38"/>
      <c r="OI335" s="38"/>
      <c r="OJ335" s="38"/>
      <c r="OK335" s="38"/>
      <c r="OL335" s="38"/>
      <c r="OM335" s="38"/>
      <c r="ON335" s="38"/>
      <c r="OO335" s="38"/>
      <c r="OP335" s="38"/>
      <c r="OQ335" s="38"/>
      <c r="OR335" s="38"/>
      <c r="OS335" s="38"/>
      <c r="OT335" s="38"/>
      <c r="OU335" s="38"/>
      <c r="OV335" s="38"/>
      <c r="OW335" s="38"/>
      <c r="OX335" s="38"/>
      <c r="OY335" s="38"/>
      <c r="OZ335" s="38"/>
      <c r="PA335" s="38"/>
      <c r="PB335" s="38"/>
      <c r="PC335" s="38"/>
      <c r="PD335" s="38"/>
      <c r="PE335" s="38"/>
      <c r="PF335" s="38"/>
      <c r="PG335" s="38"/>
      <c r="PH335" s="38"/>
      <c r="PI335" s="38"/>
      <c r="PJ335" s="38"/>
      <c r="PK335" s="38"/>
      <c r="PL335" s="38"/>
      <c r="PM335" s="38"/>
      <c r="PN335" s="38"/>
      <c r="PO335" s="38"/>
      <c r="PP335" s="38"/>
      <c r="PQ335" s="38"/>
      <c r="PR335" s="38"/>
      <c r="PS335" s="38"/>
      <c r="PT335" s="38"/>
      <c r="PU335" s="38"/>
      <c r="PV335" s="38"/>
      <c r="PW335" s="38"/>
      <c r="PX335" s="38"/>
      <c r="PY335" s="38"/>
      <c r="PZ335" s="38"/>
      <c r="QA335" s="38"/>
      <c r="QB335" s="38"/>
      <c r="QC335" s="38"/>
      <c r="QD335" s="38"/>
      <c r="QE335" s="38"/>
      <c r="QF335" s="38"/>
      <c r="QG335" s="38"/>
      <c r="QH335" s="38"/>
      <c r="QI335" s="38"/>
      <c r="QJ335" s="38"/>
      <c r="QK335" s="38"/>
      <c r="QL335" s="38"/>
      <c r="QM335" s="38"/>
      <c r="QN335" s="38"/>
      <c r="QO335" s="38"/>
      <c r="QP335" s="38"/>
      <c r="QQ335" s="38"/>
      <c r="QR335" s="38"/>
      <c r="QS335" s="38"/>
      <c r="QT335" s="38"/>
      <c r="QU335" s="38"/>
      <c r="QV335" s="38"/>
      <c r="QW335" s="38"/>
      <c r="QX335" s="38"/>
      <c r="QY335" s="38"/>
      <c r="QZ335" s="38"/>
      <c r="RA335" s="38"/>
      <c r="RB335" s="38"/>
      <c r="RC335" s="38"/>
      <c r="RD335" s="38"/>
      <c r="RE335" s="38"/>
      <c r="RF335" s="38"/>
      <c r="RG335" s="38"/>
      <c r="RH335" s="38"/>
      <c r="RI335" s="38"/>
      <c r="RJ335" s="38"/>
      <c r="RK335" s="38"/>
      <c r="RL335" s="38"/>
      <c r="RM335" s="38"/>
      <c r="RN335" s="38"/>
      <c r="RO335" s="38"/>
      <c r="RP335" s="38"/>
      <c r="RQ335" s="38"/>
      <c r="RR335" s="38"/>
      <c r="RS335" s="38"/>
      <c r="RT335" s="38"/>
      <c r="RU335" s="38"/>
      <c r="RV335" s="38"/>
      <c r="RW335" s="38"/>
      <c r="RX335" s="38"/>
      <c r="RY335" s="38"/>
      <c r="RZ335" s="38"/>
      <c r="SA335" s="38"/>
      <c r="SB335" s="38"/>
      <c r="SC335" s="38"/>
      <c r="SD335" s="38"/>
      <c r="SE335" s="38"/>
      <c r="SF335" s="38"/>
      <c r="SG335" s="38"/>
      <c r="SH335" s="38"/>
      <c r="SI335" s="38"/>
      <c r="SJ335" s="38"/>
      <c r="SK335" s="38"/>
      <c r="SL335" s="38"/>
      <c r="SM335" s="38"/>
      <c r="SN335" s="38"/>
      <c r="SO335" s="38"/>
      <c r="SP335" s="38"/>
      <c r="SQ335" s="38"/>
      <c r="SR335" s="38"/>
      <c r="SS335" s="38"/>
      <c r="ST335" s="38"/>
      <c r="SU335" s="38"/>
      <c r="SV335" s="38"/>
      <c r="SW335" s="38"/>
      <c r="SX335" s="38"/>
      <c r="SY335" s="38"/>
      <c r="SZ335" s="38"/>
      <c r="TA335" s="38"/>
      <c r="TB335" s="38"/>
      <c r="TC335" s="38"/>
      <c r="TD335" s="38"/>
      <c r="TE335" s="38"/>
      <c r="TF335" s="38"/>
      <c r="TG335" s="38"/>
      <c r="TH335" s="38"/>
      <c r="TI335" s="38"/>
      <c r="TJ335" s="38"/>
      <c r="TK335" s="38"/>
      <c r="TL335" s="38"/>
      <c r="TM335" s="38"/>
      <c r="TN335" s="38"/>
      <c r="TO335" s="38"/>
      <c r="TP335" s="38"/>
      <c r="TQ335" s="38"/>
      <c r="TR335" s="38"/>
      <c r="TS335" s="38"/>
      <c r="TT335" s="38"/>
      <c r="TU335" s="38"/>
      <c r="TV335" s="38"/>
      <c r="TW335" s="38"/>
      <c r="TX335" s="38"/>
      <c r="TY335" s="38"/>
      <c r="TZ335" s="38"/>
      <c r="UA335" s="38"/>
      <c r="UB335" s="38"/>
      <c r="UC335" s="38"/>
      <c r="UD335" s="38"/>
      <c r="UE335" s="38"/>
      <c r="UF335" s="38"/>
      <c r="UG335" s="38"/>
      <c r="UH335" s="38"/>
      <c r="UI335" s="38"/>
      <c r="UJ335" s="38"/>
      <c r="UK335" s="38"/>
      <c r="UL335" s="38"/>
      <c r="UM335" s="38"/>
      <c r="UN335" s="38"/>
      <c r="UO335" s="38"/>
      <c r="UP335" s="38"/>
      <c r="UQ335" s="38"/>
      <c r="UR335" s="38"/>
      <c r="US335" s="38"/>
      <c r="UT335" s="38"/>
      <c r="UU335" s="38"/>
      <c r="UV335" s="38"/>
      <c r="UW335" s="38"/>
      <c r="UX335" s="38"/>
      <c r="UY335" s="38"/>
      <c r="UZ335" s="38"/>
      <c r="VA335" s="38"/>
      <c r="VB335" s="38"/>
      <c r="VC335" s="38"/>
      <c r="VD335" s="38"/>
      <c r="VE335" s="38"/>
      <c r="VF335" s="38"/>
      <c r="VG335" s="38"/>
      <c r="VH335" s="38"/>
      <c r="VI335" s="38"/>
      <c r="VJ335" s="38"/>
      <c r="VK335" s="38"/>
      <c r="VL335" s="38"/>
      <c r="VM335" s="38"/>
      <c r="VN335" s="38"/>
      <c r="VO335" s="38"/>
      <c r="VP335" s="38"/>
      <c r="VQ335" s="38"/>
      <c r="VR335" s="38"/>
      <c r="VS335" s="38"/>
      <c r="VT335" s="38"/>
      <c r="VU335" s="38"/>
      <c r="VV335" s="38"/>
      <c r="VW335" s="38"/>
      <c r="VX335" s="38"/>
      <c r="VY335" s="38"/>
      <c r="VZ335" s="38"/>
      <c r="WA335" s="38"/>
      <c r="WB335" s="38"/>
      <c r="WC335" s="38"/>
      <c r="WD335" s="38"/>
    </row>
    <row r="336" spans="1:602" s="37" customFormat="1" ht="62.25" customHeight="1">
      <c r="A336" s="529"/>
      <c r="B336" s="527" t="s">
        <v>801</v>
      </c>
      <c r="C336" s="527" t="s">
        <v>802</v>
      </c>
      <c r="D336" s="50" t="s">
        <v>776</v>
      </c>
      <c r="E336" s="55" t="s">
        <v>803</v>
      </c>
      <c r="F336" s="55" t="s">
        <v>136</v>
      </c>
      <c r="G336" s="518">
        <v>43894</v>
      </c>
      <c r="H336" s="55" t="s">
        <v>137</v>
      </c>
      <c r="I336" s="64" t="s">
        <v>14</v>
      </c>
      <c r="J336" s="64" t="s">
        <v>142</v>
      </c>
      <c r="K336" s="64" t="s">
        <v>804</v>
      </c>
      <c r="L336" s="64" t="s">
        <v>146</v>
      </c>
      <c r="M336" s="505">
        <f>M340+M337+M338+M339+M341</f>
        <v>106071300</v>
      </c>
      <c r="N336" s="505">
        <f>N341+N340+N337+N339+N338</f>
        <v>106071300</v>
      </c>
      <c r="O336" s="505">
        <f>O340+O341+O337+O338+O339</f>
        <v>101475000</v>
      </c>
      <c r="P336" s="513">
        <f>P340+P341+P337+P338+P339</f>
        <v>101475000</v>
      </c>
      <c r="Q336" s="554">
        <f>Q340+Q341+Q337+Q338+Q339</f>
        <v>101475000</v>
      </c>
      <c r="R336" s="554">
        <f>R340+R341+R337+R338+R339</f>
        <v>101475000</v>
      </c>
      <c r="S336" s="555"/>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c r="EF336" s="38"/>
      <c r="EG336" s="38"/>
      <c r="EH336" s="38"/>
      <c r="EI336" s="38"/>
      <c r="EJ336" s="38"/>
      <c r="EK336" s="38"/>
      <c r="EL336" s="38"/>
      <c r="EM336" s="38"/>
      <c r="EN336" s="38"/>
      <c r="EO336" s="38"/>
      <c r="EP336" s="38"/>
      <c r="EQ336" s="38"/>
      <c r="ER336" s="38"/>
      <c r="ES336" s="38"/>
      <c r="ET336" s="38"/>
      <c r="EU336" s="38"/>
      <c r="EV336" s="38"/>
      <c r="EW336" s="38"/>
      <c r="EX336" s="38"/>
      <c r="EY336" s="38"/>
      <c r="EZ336" s="38"/>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c r="HO336" s="38"/>
      <c r="HP336" s="38"/>
      <c r="HQ336" s="38"/>
      <c r="HR336" s="38"/>
      <c r="HS336" s="38"/>
      <c r="HT336" s="38"/>
      <c r="HU336" s="38"/>
      <c r="HV336" s="38"/>
      <c r="HW336" s="38"/>
      <c r="HX336" s="38"/>
      <c r="HY336" s="38"/>
      <c r="HZ336" s="38"/>
      <c r="IA336" s="38"/>
      <c r="IB336" s="38"/>
      <c r="IC336" s="38"/>
      <c r="ID336" s="38"/>
      <c r="IE336" s="38"/>
      <c r="IF336" s="38"/>
      <c r="IG336" s="38"/>
      <c r="IH336" s="38"/>
      <c r="II336" s="38"/>
      <c r="IJ336" s="38"/>
      <c r="IK336" s="38"/>
      <c r="IL336" s="38"/>
      <c r="IM336" s="38"/>
      <c r="IN336" s="38"/>
      <c r="IO336" s="38"/>
      <c r="IP336" s="38"/>
      <c r="IQ336" s="38"/>
      <c r="IR336" s="38"/>
      <c r="IS336" s="38"/>
      <c r="IT336" s="38"/>
      <c r="IU336" s="38"/>
      <c r="IV336" s="38"/>
      <c r="IW336" s="38"/>
      <c r="IX336" s="38"/>
      <c r="IY336" s="38"/>
      <c r="IZ336" s="38"/>
      <c r="JA336" s="38"/>
      <c r="JB336" s="38"/>
      <c r="JC336" s="38"/>
      <c r="JD336" s="38"/>
      <c r="JE336" s="38"/>
      <c r="JF336" s="38"/>
      <c r="JG336" s="38"/>
      <c r="JH336" s="38"/>
      <c r="JI336" s="38"/>
      <c r="JJ336" s="38"/>
      <c r="JK336" s="38"/>
      <c r="JL336" s="38"/>
      <c r="JM336" s="38"/>
      <c r="JN336" s="38"/>
      <c r="JO336" s="38"/>
      <c r="JP336" s="38"/>
      <c r="JQ336" s="38"/>
      <c r="JR336" s="38"/>
      <c r="JS336" s="38"/>
      <c r="JT336" s="38"/>
      <c r="JU336" s="38"/>
      <c r="JV336" s="38"/>
      <c r="JW336" s="38"/>
      <c r="JX336" s="38"/>
      <c r="JY336" s="38"/>
      <c r="JZ336" s="38"/>
      <c r="KA336" s="38"/>
      <c r="KB336" s="38"/>
      <c r="KC336" s="38"/>
      <c r="KD336" s="38"/>
      <c r="KE336" s="38"/>
      <c r="KF336" s="38"/>
      <c r="KG336" s="38"/>
      <c r="KH336" s="38"/>
      <c r="KI336" s="38"/>
      <c r="KJ336" s="38"/>
      <c r="KK336" s="38"/>
      <c r="KL336" s="38"/>
      <c r="KM336" s="38"/>
      <c r="KN336" s="38"/>
      <c r="KO336" s="38"/>
      <c r="KP336" s="38"/>
      <c r="KQ336" s="38"/>
      <c r="KR336" s="38"/>
      <c r="KS336" s="38"/>
      <c r="KT336" s="38"/>
      <c r="KU336" s="38"/>
      <c r="KV336" s="38"/>
      <c r="KW336" s="38"/>
      <c r="KX336" s="38"/>
      <c r="KY336" s="38"/>
      <c r="KZ336" s="38"/>
      <c r="LA336" s="38"/>
      <c r="LB336" s="38"/>
      <c r="LC336" s="38"/>
      <c r="LD336" s="38"/>
      <c r="LE336" s="38"/>
      <c r="LF336" s="38"/>
      <c r="LG336" s="38"/>
      <c r="LH336" s="38"/>
      <c r="LI336" s="38"/>
      <c r="LJ336" s="38"/>
      <c r="LK336" s="38"/>
      <c r="LL336" s="38"/>
      <c r="LM336" s="38"/>
      <c r="LN336" s="38"/>
      <c r="LO336" s="38"/>
      <c r="LP336" s="38"/>
      <c r="LQ336" s="38"/>
      <c r="LR336" s="38"/>
      <c r="LS336" s="38"/>
      <c r="LT336" s="38"/>
      <c r="LU336" s="38"/>
      <c r="LV336" s="38"/>
      <c r="LW336" s="38"/>
      <c r="LX336" s="38"/>
      <c r="LY336" s="38"/>
      <c r="LZ336" s="38"/>
      <c r="MA336" s="38"/>
      <c r="MB336" s="38"/>
      <c r="MC336" s="38"/>
      <c r="MD336" s="38"/>
      <c r="ME336" s="38"/>
      <c r="MF336" s="38"/>
      <c r="MG336" s="38"/>
      <c r="MH336" s="38"/>
      <c r="MI336" s="38"/>
      <c r="MJ336" s="38"/>
      <c r="MK336" s="38"/>
      <c r="ML336" s="38"/>
      <c r="MM336" s="38"/>
      <c r="MN336" s="38"/>
      <c r="MO336" s="38"/>
      <c r="MP336" s="38"/>
      <c r="MQ336" s="38"/>
      <c r="MR336" s="38"/>
      <c r="MS336" s="38"/>
      <c r="MT336" s="38"/>
      <c r="MU336" s="38"/>
      <c r="MV336" s="38"/>
      <c r="MW336" s="38"/>
      <c r="MX336" s="38"/>
      <c r="MY336" s="38"/>
      <c r="MZ336" s="38"/>
      <c r="NA336" s="38"/>
      <c r="NB336" s="38"/>
      <c r="NC336" s="38"/>
      <c r="ND336" s="38"/>
      <c r="NE336" s="38"/>
      <c r="NF336" s="38"/>
      <c r="NG336" s="38"/>
      <c r="NH336" s="38"/>
      <c r="NI336" s="38"/>
      <c r="NJ336" s="38"/>
      <c r="NK336" s="38"/>
      <c r="NL336" s="38"/>
      <c r="NM336" s="38"/>
      <c r="NN336" s="38"/>
      <c r="NO336" s="38"/>
      <c r="NP336" s="38"/>
      <c r="NQ336" s="38"/>
      <c r="NR336" s="38"/>
      <c r="NS336" s="38"/>
      <c r="NT336" s="38"/>
      <c r="NU336" s="38"/>
      <c r="NV336" s="38"/>
      <c r="NW336" s="38"/>
      <c r="NX336" s="38"/>
      <c r="NY336" s="38"/>
      <c r="NZ336" s="38"/>
      <c r="OA336" s="38"/>
      <c r="OB336" s="38"/>
      <c r="OC336" s="38"/>
      <c r="OD336" s="38"/>
      <c r="OE336" s="38"/>
      <c r="OF336" s="38"/>
      <c r="OG336" s="38"/>
      <c r="OH336" s="38"/>
      <c r="OI336" s="38"/>
      <c r="OJ336" s="38"/>
      <c r="OK336" s="38"/>
      <c r="OL336" s="38"/>
      <c r="OM336" s="38"/>
      <c r="ON336" s="38"/>
      <c r="OO336" s="38"/>
      <c r="OP336" s="38"/>
      <c r="OQ336" s="38"/>
      <c r="OR336" s="38"/>
      <c r="OS336" s="38"/>
      <c r="OT336" s="38"/>
      <c r="OU336" s="38"/>
      <c r="OV336" s="38"/>
      <c r="OW336" s="38"/>
      <c r="OX336" s="38"/>
      <c r="OY336" s="38"/>
      <c r="OZ336" s="38"/>
      <c r="PA336" s="38"/>
      <c r="PB336" s="38"/>
      <c r="PC336" s="38"/>
      <c r="PD336" s="38"/>
      <c r="PE336" s="38"/>
      <c r="PF336" s="38"/>
      <c r="PG336" s="38"/>
      <c r="PH336" s="38"/>
      <c r="PI336" s="38"/>
      <c r="PJ336" s="38"/>
      <c r="PK336" s="38"/>
      <c r="PL336" s="38"/>
      <c r="PM336" s="38"/>
      <c r="PN336" s="38"/>
      <c r="PO336" s="38"/>
      <c r="PP336" s="38"/>
      <c r="PQ336" s="38"/>
      <c r="PR336" s="38"/>
      <c r="PS336" s="38"/>
      <c r="PT336" s="38"/>
      <c r="PU336" s="38"/>
      <c r="PV336" s="38"/>
      <c r="PW336" s="38"/>
      <c r="PX336" s="38"/>
      <c r="PY336" s="38"/>
      <c r="PZ336" s="38"/>
      <c r="QA336" s="38"/>
      <c r="QB336" s="38"/>
      <c r="QC336" s="38"/>
      <c r="QD336" s="38"/>
      <c r="QE336" s="38"/>
      <c r="QF336" s="38"/>
      <c r="QG336" s="38"/>
      <c r="QH336" s="38"/>
      <c r="QI336" s="38"/>
      <c r="QJ336" s="38"/>
      <c r="QK336" s="38"/>
      <c r="QL336" s="38"/>
      <c r="QM336" s="38"/>
      <c r="QN336" s="38"/>
      <c r="QO336" s="38"/>
      <c r="QP336" s="38"/>
      <c r="QQ336" s="38"/>
      <c r="QR336" s="38"/>
      <c r="QS336" s="38"/>
      <c r="QT336" s="38"/>
      <c r="QU336" s="38"/>
      <c r="QV336" s="38"/>
      <c r="QW336" s="38"/>
      <c r="QX336" s="38"/>
      <c r="QY336" s="38"/>
      <c r="QZ336" s="38"/>
      <c r="RA336" s="38"/>
      <c r="RB336" s="38"/>
      <c r="RC336" s="38"/>
      <c r="RD336" s="38"/>
      <c r="RE336" s="38"/>
      <c r="RF336" s="38"/>
      <c r="RG336" s="38"/>
      <c r="RH336" s="38"/>
      <c r="RI336" s="38"/>
      <c r="RJ336" s="38"/>
      <c r="RK336" s="38"/>
      <c r="RL336" s="38"/>
      <c r="RM336" s="38"/>
      <c r="RN336" s="38"/>
      <c r="RO336" s="38"/>
      <c r="RP336" s="38"/>
      <c r="RQ336" s="38"/>
      <c r="RR336" s="38"/>
      <c r="RS336" s="38"/>
      <c r="RT336" s="38"/>
      <c r="RU336" s="38"/>
      <c r="RV336" s="38"/>
      <c r="RW336" s="38"/>
      <c r="RX336" s="38"/>
      <c r="RY336" s="38"/>
      <c r="RZ336" s="38"/>
      <c r="SA336" s="38"/>
      <c r="SB336" s="38"/>
      <c r="SC336" s="38"/>
      <c r="SD336" s="38"/>
      <c r="SE336" s="38"/>
      <c r="SF336" s="38"/>
      <c r="SG336" s="38"/>
      <c r="SH336" s="38"/>
      <c r="SI336" s="38"/>
      <c r="SJ336" s="38"/>
      <c r="SK336" s="38"/>
      <c r="SL336" s="38"/>
      <c r="SM336" s="38"/>
      <c r="SN336" s="38"/>
      <c r="SO336" s="38"/>
      <c r="SP336" s="38"/>
      <c r="SQ336" s="38"/>
      <c r="SR336" s="38"/>
      <c r="SS336" s="38"/>
      <c r="ST336" s="38"/>
      <c r="SU336" s="38"/>
      <c r="SV336" s="38"/>
      <c r="SW336" s="38"/>
      <c r="SX336" s="38"/>
      <c r="SY336" s="38"/>
      <c r="SZ336" s="38"/>
      <c r="TA336" s="38"/>
      <c r="TB336" s="38"/>
      <c r="TC336" s="38"/>
      <c r="TD336" s="38"/>
      <c r="TE336" s="38"/>
      <c r="TF336" s="38"/>
      <c r="TG336" s="38"/>
      <c r="TH336" s="38"/>
      <c r="TI336" s="38"/>
      <c r="TJ336" s="38"/>
      <c r="TK336" s="38"/>
      <c r="TL336" s="38"/>
      <c r="TM336" s="38"/>
      <c r="TN336" s="38"/>
      <c r="TO336" s="38"/>
      <c r="TP336" s="38"/>
      <c r="TQ336" s="38"/>
      <c r="TR336" s="38"/>
      <c r="TS336" s="38"/>
      <c r="TT336" s="38"/>
      <c r="TU336" s="38"/>
      <c r="TV336" s="38"/>
      <c r="TW336" s="38"/>
      <c r="TX336" s="38"/>
      <c r="TY336" s="38"/>
      <c r="TZ336" s="38"/>
      <c r="UA336" s="38"/>
      <c r="UB336" s="38"/>
      <c r="UC336" s="38"/>
      <c r="UD336" s="38"/>
      <c r="UE336" s="38"/>
      <c r="UF336" s="38"/>
      <c r="UG336" s="38"/>
      <c r="UH336" s="38"/>
      <c r="UI336" s="38"/>
      <c r="UJ336" s="38"/>
      <c r="UK336" s="38"/>
      <c r="UL336" s="38"/>
      <c r="UM336" s="38"/>
      <c r="UN336" s="38"/>
      <c r="UO336" s="38"/>
      <c r="UP336" s="38"/>
      <c r="UQ336" s="38"/>
      <c r="UR336" s="38"/>
      <c r="US336" s="38"/>
      <c r="UT336" s="38"/>
      <c r="UU336" s="38"/>
      <c r="UV336" s="38"/>
      <c r="UW336" s="38"/>
      <c r="UX336" s="38"/>
      <c r="UY336" s="38"/>
      <c r="UZ336" s="38"/>
      <c r="VA336" s="38"/>
      <c r="VB336" s="38"/>
      <c r="VC336" s="38"/>
      <c r="VD336" s="38"/>
      <c r="VE336" s="38"/>
      <c r="VF336" s="38"/>
      <c r="VG336" s="38"/>
      <c r="VH336" s="38"/>
      <c r="VI336" s="38"/>
      <c r="VJ336" s="38"/>
      <c r="VK336" s="38"/>
      <c r="VL336" s="38"/>
      <c r="VM336" s="38"/>
      <c r="VN336" s="38"/>
      <c r="VO336" s="38"/>
      <c r="VP336" s="38"/>
      <c r="VQ336" s="38"/>
      <c r="VR336" s="38"/>
      <c r="VS336" s="38"/>
      <c r="VT336" s="38"/>
      <c r="VU336" s="38"/>
      <c r="VV336" s="38"/>
      <c r="VW336" s="38"/>
      <c r="VX336" s="38"/>
      <c r="VY336" s="38"/>
      <c r="VZ336" s="38"/>
      <c r="WA336" s="38"/>
      <c r="WB336" s="38"/>
      <c r="WC336" s="38"/>
      <c r="WD336" s="38"/>
    </row>
    <row r="337" spans="1:602" s="37" customFormat="1" ht="15">
      <c r="A337" s="529"/>
      <c r="B337" s="530"/>
      <c r="C337" s="530"/>
      <c r="D337" s="531"/>
      <c r="E337" s="56"/>
      <c r="F337" s="56"/>
      <c r="G337" s="556"/>
      <c r="H337" s="56"/>
      <c r="I337" s="533" t="s">
        <v>14</v>
      </c>
      <c r="J337" s="533" t="s">
        <v>142</v>
      </c>
      <c r="K337" s="533" t="s">
        <v>804</v>
      </c>
      <c r="L337" s="533" t="s">
        <v>147</v>
      </c>
      <c r="M337" s="520">
        <v>6887448.1699999999</v>
      </c>
      <c r="N337" s="520">
        <v>6887448.1699999999</v>
      </c>
      <c r="O337" s="521">
        <v>5984200</v>
      </c>
      <c r="P337" s="521">
        <v>5984200</v>
      </c>
      <c r="Q337" s="522">
        <v>5984200</v>
      </c>
      <c r="R337" s="522">
        <v>5984200</v>
      </c>
      <c r="S337" s="514">
        <v>3</v>
      </c>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c r="EF337" s="38"/>
      <c r="EG337" s="38"/>
      <c r="EH337" s="38"/>
      <c r="EI337" s="38"/>
      <c r="EJ337" s="38"/>
      <c r="EK337" s="38"/>
      <c r="EL337" s="38"/>
      <c r="EM337" s="38"/>
      <c r="EN337" s="38"/>
      <c r="EO337" s="38"/>
      <c r="EP337" s="38"/>
      <c r="EQ337" s="38"/>
      <c r="ER337" s="38"/>
      <c r="ES337" s="38"/>
      <c r="ET337" s="38"/>
      <c r="EU337" s="38"/>
      <c r="EV337" s="38"/>
      <c r="EW337" s="38"/>
      <c r="EX337" s="38"/>
      <c r="EY337" s="38"/>
      <c r="EZ337" s="38"/>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c r="HO337" s="38"/>
      <c r="HP337" s="38"/>
      <c r="HQ337" s="38"/>
      <c r="HR337" s="38"/>
      <c r="HS337" s="38"/>
      <c r="HT337" s="38"/>
      <c r="HU337" s="38"/>
      <c r="HV337" s="38"/>
      <c r="HW337" s="38"/>
      <c r="HX337" s="38"/>
      <c r="HY337" s="38"/>
      <c r="HZ337" s="38"/>
      <c r="IA337" s="38"/>
      <c r="IB337" s="38"/>
      <c r="IC337" s="38"/>
      <c r="ID337" s="38"/>
      <c r="IE337" s="38"/>
      <c r="IF337" s="38"/>
      <c r="IG337" s="38"/>
      <c r="IH337" s="38"/>
      <c r="II337" s="38"/>
      <c r="IJ337" s="38"/>
      <c r="IK337" s="38"/>
      <c r="IL337" s="38"/>
      <c r="IM337" s="38"/>
      <c r="IN337" s="38"/>
      <c r="IO337" s="38"/>
      <c r="IP337" s="38"/>
      <c r="IQ337" s="38"/>
      <c r="IR337" s="38"/>
      <c r="IS337" s="38"/>
      <c r="IT337" s="38"/>
      <c r="IU337" s="38"/>
      <c r="IV337" s="38"/>
      <c r="IW337" s="38"/>
      <c r="IX337" s="38"/>
      <c r="IY337" s="38"/>
      <c r="IZ337" s="38"/>
      <c r="JA337" s="38"/>
      <c r="JB337" s="38"/>
      <c r="JC337" s="38"/>
      <c r="JD337" s="38"/>
      <c r="JE337" s="38"/>
      <c r="JF337" s="38"/>
      <c r="JG337" s="38"/>
      <c r="JH337" s="38"/>
      <c r="JI337" s="38"/>
      <c r="JJ337" s="38"/>
      <c r="JK337" s="38"/>
      <c r="JL337" s="38"/>
      <c r="JM337" s="38"/>
      <c r="JN337" s="38"/>
      <c r="JO337" s="38"/>
      <c r="JP337" s="38"/>
      <c r="JQ337" s="38"/>
      <c r="JR337" s="38"/>
      <c r="JS337" s="38"/>
      <c r="JT337" s="38"/>
      <c r="JU337" s="38"/>
      <c r="JV337" s="38"/>
      <c r="JW337" s="38"/>
      <c r="JX337" s="38"/>
      <c r="JY337" s="38"/>
      <c r="JZ337" s="38"/>
      <c r="KA337" s="38"/>
      <c r="KB337" s="38"/>
      <c r="KC337" s="38"/>
      <c r="KD337" s="38"/>
      <c r="KE337" s="38"/>
      <c r="KF337" s="38"/>
      <c r="KG337" s="38"/>
      <c r="KH337" s="38"/>
      <c r="KI337" s="38"/>
      <c r="KJ337" s="38"/>
      <c r="KK337" s="38"/>
      <c r="KL337" s="38"/>
      <c r="KM337" s="38"/>
      <c r="KN337" s="38"/>
      <c r="KO337" s="38"/>
      <c r="KP337" s="38"/>
      <c r="KQ337" s="38"/>
      <c r="KR337" s="38"/>
      <c r="KS337" s="38"/>
      <c r="KT337" s="38"/>
      <c r="KU337" s="38"/>
      <c r="KV337" s="38"/>
      <c r="KW337" s="38"/>
      <c r="KX337" s="38"/>
      <c r="KY337" s="38"/>
      <c r="KZ337" s="38"/>
      <c r="LA337" s="38"/>
      <c r="LB337" s="38"/>
      <c r="LC337" s="38"/>
      <c r="LD337" s="38"/>
      <c r="LE337" s="38"/>
      <c r="LF337" s="38"/>
      <c r="LG337" s="38"/>
      <c r="LH337" s="38"/>
      <c r="LI337" s="38"/>
      <c r="LJ337" s="38"/>
      <c r="LK337" s="38"/>
      <c r="LL337" s="38"/>
      <c r="LM337" s="38"/>
      <c r="LN337" s="38"/>
      <c r="LO337" s="38"/>
      <c r="LP337" s="38"/>
      <c r="LQ337" s="38"/>
      <c r="LR337" s="38"/>
      <c r="LS337" s="38"/>
      <c r="LT337" s="38"/>
      <c r="LU337" s="38"/>
      <c r="LV337" s="38"/>
      <c r="LW337" s="38"/>
      <c r="LX337" s="38"/>
      <c r="LY337" s="38"/>
      <c r="LZ337" s="38"/>
      <c r="MA337" s="38"/>
      <c r="MB337" s="38"/>
      <c r="MC337" s="38"/>
      <c r="MD337" s="38"/>
      <c r="ME337" s="38"/>
      <c r="MF337" s="38"/>
      <c r="MG337" s="38"/>
      <c r="MH337" s="38"/>
      <c r="MI337" s="38"/>
      <c r="MJ337" s="38"/>
      <c r="MK337" s="38"/>
      <c r="ML337" s="38"/>
      <c r="MM337" s="38"/>
      <c r="MN337" s="38"/>
      <c r="MO337" s="38"/>
      <c r="MP337" s="38"/>
      <c r="MQ337" s="38"/>
      <c r="MR337" s="38"/>
      <c r="MS337" s="38"/>
      <c r="MT337" s="38"/>
      <c r="MU337" s="38"/>
      <c r="MV337" s="38"/>
      <c r="MW337" s="38"/>
      <c r="MX337" s="38"/>
      <c r="MY337" s="38"/>
      <c r="MZ337" s="38"/>
      <c r="NA337" s="38"/>
      <c r="NB337" s="38"/>
      <c r="NC337" s="38"/>
      <c r="ND337" s="38"/>
      <c r="NE337" s="38"/>
      <c r="NF337" s="38"/>
      <c r="NG337" s="38"/>
      <c r="NH337" s="38"/>
      <c r="NI337" s="38"/>
      <c r="NJ337" s="38"/>
      <c r="NK337" s="38"/>
      <c r="NL337" s="38"/>
      <c r="NM337" s="38"/>
      <c r="NN337" s="38"/>
      <c r="NO337" s="38"/>
      <c r="NP337" s="38"/>
      <c r="NQ337" s="38"/>
      <c r="NR337" s="38"/>
      <c r="NS337" s="38"/>
      <c r="NT337" s="38"/>
      <c r="NU337" s="38"/>
      <c r="NV337" s="38"/>
      <c r="NW337" s="38"/>
      <c r="NX337" s="38"/>
      <c r="NY337" s="38"/>
      <c r="NZ337" s="38"/>
      <c r="OA337" s="38"/>
      <c r="OB337" s="38"/>
      <c r="OC337" s="38"/>
      <c r="OD337" s="38"/>
      <c r="OE337" s="38"/>
      <c r="OF337" s="38"/>
      <c r="OG337" s="38"/>
      <c r="OH337" s="38"/>
      <c r="OI337" s="38"/>
      <c r="OJ337" s="38"/>
      <c r="OK337" s="38"/>
      <c r="OL337" s="38"/>
      <c r="OM337" s="38"/>
      <c r="ON337" s="38"/>
      <c r="OO337" s="38"/>
      <c r="OP337" s="38"/>
      <c r="OQ337" s="38"/>
      <c r="OR337" s="38"/>
      <c r="OS337" s="38"/>
      <c r="OT337" s="38"/>
      <c r="OU337" s="38"/>
      <c r="OV337" s="38"/>
      <c r="OW337" s="38"/>
      <c r="OX337" s="38"/>
      <c r="OY337" s="38"/>
      <c r="OZ337" s="38"/>
      <c r="PA337" s="38"/>
      <c r="PB337" s="38"/>
      <c r="PC337" s="38"/>
      <c r="PD337" s="38"/>
      <c r="PE337" s="38"/>
      <c r="PF337" s="38"/>
      <c r="PG337" s="38"/>
      <c r="PH337" s="38"/>
      <c r="PI337" s="38"/>
      <c r="PJ337" s="38"/>
      <c r="PK337" s="38"/>
      <c r="PL337" s="38"/>
      <c r="PM337" s="38"/>
      <c r="PN337" s="38"/>
      <c r="PO337" s="38"/>
      <c r="PP337" s="38"/>
      <c r="PQ337" s="38"/>
      <c r="PR337" s="38"/>
      <c r="PS337" s="38"/>
      <c r="PT337" s="38"/>
      <c r="PU337" s="38"/>
      <c r="PV337" s="38"/>
      <c r="PW337" s="38"/>
      <c r="PX337" s="38"/>
      <c r="PY337" s="38"/>
      <c r="PZ337" s="38"/>
      <c r="QA337" s="38"/>
      <c r="QB337" s="38"/>
      <c r="QC337" s="38"/>
      <c r="QD337" s="38"/>
      <c r="QE337" s="38"/>
      <c r="QF337" s="38"/>
      <c r="QG337" s="38"/>
      <c r="QH337" s="38"/>
      <c r="QI337" s="38"/>
      <c r="QJ337" s="38"/>
      <c r="QK337" s="38"/>
      <c r="QL337" s="38"/>
      <c r="QM337" s="38"/>
      <c r="QN337" s="38"/>
      <c r="QO337" s="38"/>
      <c r="QP337" s="38"/>
      <c r="QQ337" s="38"/>
      <c r="QR337" s="38"/>
      <c r="QS337" s="38"/>
      <c r="QT337" s="38"/>
      <c r="QU337" s="38"/>
      <c r="QV337" s="38"/>
      <c r="QW337" s="38"/>
      <c r="QX337" s="38"/>
      <c r="QY337" s="38"/>
      <c r="QZ337" s="38"/>
      <c r="RA337" s="38"/>
      <c r="RB337" s="38"/>
      <c r="RC337" s="38"/>
      <c r="RD337" s="38"/>
      <c r="RE337" s="38"/>
      <c r="RF337" s="38"/>
      <c r="RG337" s="38"/>
      <c r="RH337" s="38"/>
      <c r="RI337" s="38"/>
      <c r="RJ337" s="38"/>
      <c r="RK337" s="38"/>
      <c r="RL337" s="38"/>
      <c r="RM337" s="38"/>
      <c r="RN337" s="38"/>
      <c r="RO337" s="38"/>
      <c r="RP337" s="38"/>
      <c r="RQ337" s="38"/>
      <c r="RR337" s="38"/>
      <c r="RS337" s="38"/>
      <c r="RT337" s="38"/>
      <c r="RU337" s="38"/>
      <c r="RV337" s="38"/>
      <c r="RW337" s="38"/>
      <c r="RX337" s="38"/>
      <c r="RY337" s="38"/>
      <c r="RZ337" s="38"/>
      <c r="SA337" s="38"/>
      <c r="SB337" s="38"/>
      <c r="SC337" s="38"/>
      <c r="SD337" s="38"/>
      <c r="SE337" s="38"/>
      <c r="SF337" s="38"/>
      <c r="SG337" s="38"/>
      <c r="SH337" s="38"/>
      <c r="SI337" s="38"/>
      <c r="SJ337" s="38"/>
      <c r="SK337" s="38"/>
      <c r="SL337" s="38"/>
      <c r="SM337" s="38"/>
      <c r="SN337" s="38"/>
      <c r="SO337" s="38"/>
      <c r="SP337" s="38"/>
      <c r="SQ337" s="38"/>
      <c r="SR337" s="38"/>
      <c r="SS337" s="38"/>
      <c r="ST337" s="38"/>
      <c r="SU337" s="38"/>
      <c r="SV337" s="38"/>
      <c r="SW337" s="38"/>
      <c r="SX337" s="38"/>
      <c r="SY337" s="38"/>
      <c r="SZ337" s="38"/>
      <c r="TA337" s="38"/>
      <c r="TB337" s="38"/>
      <c r="TC337" s="38"/>
      <c r="TD337" s="38"/>
      <c r="TE337" s="38"/>
      <c r="TF337" s="38"/>
      <c r="TG337" s="38"/>
      <c r="TH337" s="38"/>
      <c r="TI337" s="38"/>
      <c r="TJ337" s="38"/>
      <c r="TK337" s="38"/>
      <c r="TL337" s="38"/>
      <c r="TM337" s="38"/>
      <c r="TN337" s="38"/>
      <c r="TO337" s="38"/>
      <c r="TP337" s="38"/>
      <c r="TQ337" s="38"/>
      <c r="TR337" s="38"/>
      <c r="TS337" s="38"/>
      <c r="TT337" s="38"/>
      <c r="TU337" s="38"/>
      <c r="TV337" s="38"/>
      <c r="TW337" s="38"/>
      <c r="TX337" s="38"/>
      <c r="TY337" s="38"/>
      <c r="TZ337" s="38"/>
      <c r="UA337" s="38"/>
      <c r="UB337" s="38"/>
      <c r="UC337" s="38"/>
      <c r="UD337" s="38"/>
      <c r="UE337" s="38"/>
      <c r="UF337" s="38"/>
      <c r="UG337" s="38"/>
      <c r="UH337" s="38"/>
      <c r="UI337" s="38"/>
      <c r="UJ337" s="38"/>
      <c r="UK337" s="38"/>
      <c r="UL337" s="38"/>
      <c r="UM337" s="38"/>
      <c r="UN337" s="38"/>
      <c r="UO337" s="38"/>
      <c r="UP337" s="38"/>
      <c r="UQ337" s="38"/>
      <c r="UR337" s="38"/>
      <c r="US337" s="38"/>
      <c r="UT337" s="38"/>
      <c r="UU337" s="38"/>
      <c r="UV337" s="38"/>
      <c r="UW337" s="38"/>
      <c r="UX337" s="38"/>
      <c r="UY337" s="38"/>
      <c r="UZ337" s="38"/>
      <c r="VA337" s="38"/>
      <c r="VB337" s="38"/>
      <c r="VC337" s="38"/>
      <c r="VD337" s="38"/>
      <c r="VE337" s="38"/>
      <c r="VF337" s="38"/>
      <c r="VG337" s="38"/>
      <c r="VH337" s="38"/>
      <c r="VI337" s="38"/>
      <c r="VJ337" s="38"/>
      <c r="VK337" s="38"/>
      <c r="VL337" s="38"/>
      <c r="VM337" s="38"/>
      <c r="VN337" s="38"/>
      <c r="VO337" s="38"/>
      <c r="VP337" s="38"/>
      <c r="VQ337" s="38"/>
      <c r="VR337" s="38"/>
      <c r="VS337" s="38"/>
      <c r="VT337" s="38"/>
      <c r="VU337" s="38"/>
      <c r="VV337" s="38"/>
      <c r="VW337" s="38"/>
      <c r="VX337" s="38"/>
      <c r="VY337" s="38"/>
      <c r="VZ337" s="38"/>
      <c r="WA337" s="38"/>
      <c r="WB337" s="38"/>
      <c r="WC337" s="38"/>
      <c r="WD337" s="38"/>
    </row>
    <row r="338" spans="1:602" s="37" customFormat="1" ht="15">
      <c r="A338" s="529"/>
      <c r="B338" s="530"/>
      <c r="C338" s="530"/>
      <c r="D338" s="531"/>
      <c r="E338" s="56"/>
      <c r="F338" s="56"/>
      <c r="G338" s="556"/>
      <c r="H338" s="56"/>
      <c r="I338" s="533" t="s">
        <v>14</v>
      </c>
      <c r="J338" s="533" t="s">
        <v>142</v>
      </c>
      <c r="K338" s="533" t="s">
        <v>804</v>
      </c>
      <c r="L338" s="533" t="s">
        <v>15</v>
      </c>
      <c r="M338" s="520"/>
      <c r="N338" s="520"/>
      <c r="O338" s="521"/>
      <c r="P338" s="521"/>
      <c r="Q338" s="522"/>
      <c r="R338" s="522"/>
      <c r="S338" s="514">
        <v>3</v>
      </c>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c r="EA338" s="38"/>
      <c r="EB338" s="38"/>
      <c r="EC338" s="38"/>
      <c r="ED338" s="38"/>
      <c r="EE338" s="38"/>
      <c r="EF338" s="38"/>
      <c r="EG338" s="38"/>
      <c r="EH338" s="38"/>
      <c r="EI338" s="38"/>
      <c r="EJ338" s="38"/>
      <c r="EK338" s="38"/>
      <c r="EL338" s="38"/>
      <c r="EM338" s="38"/>
      <c r="EN338" s="38"/>
      <c r="EO338" s="38"/>
      <c r="EP338" s="38"/>
      <c r="EQ338" s="38"/>
      <c r="ER338" s="38"/>
      <c r="ES338" s="38"/>
      <c r="ET338" s="38"/>
      <c r="EU338" s="38"/>
      <c r="EV338" s="38"/>
      <c r="EW338" s="38"/>
      <c r="EX338" s="38"/>
      <c r="EY338" s="38"/>
      <c r="EZ338" s="38"/>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c r="HO338" s="38"/>
      <c r="HP338" s="38"/>
      <c r="HQ338" s="38"/>
      <c r="HR338" s="38"/>
      <c r="HS338" s="38"/>
      <c r="HT338" s="38"/>
      <c r="HU338" s="38"/>
      <c r="HV338" s="38"/>
      <c r="HW338" s="38"/>
      <c r="HX338" s="38"/>
      <c r="HY338" s="38"/>
      <c r="HZ338" s="38"/>
      <c r="IA338" s="38"/>
      <c r="IB338" s="38"/>
      <c r="IC338" s="38"/>
      <c r="ID338" s="38"/>
      <c r="IE338" s="38"/>
      <c r="IF338" s="38"/>
      <c r="IG338" s="38"/>
      <c r="IH338" s="38"/>
      <c r="II338" s="38"/>
      <c r="IJ338" s="38"/>
      <c r="IK338" s="38"/>
      <c r="IL338" s="38"/>
      <c r="IM338" s="38"/>
      <c r="IN338" s="38"/>
      <c r="IO338" s="38"/>
      <c r="IP338" s="38"/>
      <c r="IQ338" s="38"/>
      <c r="IR338" s="38"/>
      <c r="IS338" s="38"/>
      <c r="IT338" s="38"/>
      <c r="IU338" s="38"/>
      <c r="IV338" s="38"/>
      <c r="IW338" s="38"/>
      <c r="IX338" s="38"/>
      <c r="IY338" s="38"/>
      <c r="IZ338" s="38"/>
      <c r="JA338" s="38"/>
      <c r="JB338" s="38"/>
      <c r="JC338" s="38"/>
      <c r="JD338" s="38"/>
      <c r="JE338" s="38"/>
      <c r="JF338" s="38"/>
      <c r="JG338" s="38"/>
      <c r="JH338" s="38"/>
      <c r="JI338" s="38"/>
      <c r="JJ338" s="38"/>
      <c r="JK338" s="38"/>
      <c r="JL338" s="38"/>
      <c r="JM338" s="38"/>
      <c r="JN338" s="38"/>
      <c r="JO338" s="38"/>
      <c r="JP338" s="38"/>
      <c r="JQ338" s="38"/>
      <c r="JR338" s="38"/>
      <c r="JS338" s="38"/>
      <c r="JT338" s="38"/>
      <c r="JU338" s="38"/>
      <c r="JV338" s="38"/>
      <c r="JW338" s="38"/>
      <c r="JX338" s="38"/>
      <c r="JY338" s="38"/>
      <c r="JZ338" s="38"/>
      <c r="KA338" s="38"/>
      <c r="KB338" s="38"/>
      <c r="KC338" s="38"/>
      <c r="KD338" s="38"/>
      <c r="KE338" s="38"/>
      <c r="KF338" s="38"/>
      <c r="KG338" s="38"/>
      <c r="KH338" s="38"/>
      <c r="KI338" s="38"/>
      <c r="KJ338" s="38"/>
      <c r="KK338" s="38"/>
      <c r="KL338" s="38"/>
      <c r="KM338" s="38"/>
      <c r="KN338" s="38"/>
      <c r="KO338" s="38"/>
      <c r="KP338" s="38"/>
      <c r="KQ338" s="38"/>
      <c r="KR338" s="38"/>
      <c r="KS338" s="38"/>
      <c r="KT338" s="38"/>
      <c r="KU338" s="38"/>
      <c r="KV338" s="38"/>
      <c r="KW338" s="38"/>
      <c r="KX338" s="38"/>
      <c r="KY338" s="38"/>
      <c r="KZ338" s="38"/>
      <c r="LA338" s="38"/>
      <c r="LB338" s="38"/>
      <c r="LC338" s="38"/>
      <c r="LD338" s="38"/>
      <c r="LE338" s="38"/>
      <c r="LF338" s="38"/>
      <c r="LG338" s="38"/>
      <c r="LH338" s="38"/>
      <c r="LI338" s="38"/>
      <c r="LJ338" s="38"/>
      <c r="LK338" s="38"/>
      <c r="LL338" s="38"/>
      <c r="LM338" s="38"/>
      <c r="LN338" s="38"/>
      <c r="LO338" s="38"/>
      <c r="LP338" s="38"/>
      <c r="LQ338" s="38"/>
      <c r="LR338" s="38"/>
      <c r="LS338" s="38"/>
      <c r="LT338" s="38"/>
      <c r="LU338" s="38"/>
      <c r="LV338" s="38"/>
      <c r="LW338" s="38"/>
      <c r="LX338" s="38"/>
      <c r="LY338" s="38"/>
      <c r="LZ338" s="38"/>
      <c r="MA338" s="38"/>
      <c r="MB338" s="38"/>
      <c r="MC338" s="38"/>
      <c r="MD338" s="38"/>
      <c r="ME338" s="38"/>
      <c r="MF338" s="38"/>
      <c r="MG338" s="38"/>
      <c r="MH338" s="38"/>
      <c r="MI338" s="38"/>
      <c r="MJ338" s="38"/>
      <c r="MK338" s="38"/>
      <c r="ML338" s="38"/>
      <c r="MM338" s="38"/>
      <c r="MN338" s="38"/>
      <c r="MO338" s="38"/>
      <c r="MP338" s="38"/>
      <c r="MQ338" s="38"/>
      <c r="MR338" s="38"/>
      <c r="MS338" s="38"/>
      <c r="MT338" s="38"/>
      <c r="MU338" s="38"/>
      <c r="MV338" s="38"/>
      <c r="MW338" s="38"/>
      <c r="MX338" s="38"/>
      <c r="MY338" s="38"/>
      <c r="MZ338" s="38"/>
      <c r="NA338" s="38"/>
      <c r="NB338" s="38"/>
      <c r="NC338" s="38"/>
      <c r="ND338" s="38"/>
      <c r="NE338" s="38"/>
      <c r="NF338" s="38"/>
      <c r="NG338" s="38"/>
      <c r="NH338" s="38"/>
      <c r="NI338" s="38"/>
      <c r="NJ338" s="38"/>
      <c r="NK338" s="38"/>
      <c r="NL338" s="38"/>
      <c r="NM338" s="38"/>
      <c r="NN338" s="38"/>
      <c r="NO338" s="38"/>
      <c r="NP338" s="38"/>
      <c r="NQ338" s="38"/>
      <c r="NR338" s="38"/>
      <c r="NS338" s="38"/>
      <c r="NT338" s="38"/>
      <c r="NU338" s="38"/>
      <c r="NV338" s="38"/>
      <c r="NW338" s="38"/>
      <c r="NX338" s="38"/>
      <c r="NY338" s="38"/>
      <c r="NZ338" s="38"/>
      <c r="OA338" s="38"/>
      <c r="OB338" s="38"/>
      <c r="OC338" s="38"/>
      <c r="OD338" s="38"/>
      <c r="OE338" s="38"/>
      <c r="OF338" s="38"/>
      <c r="OG338" s="38"/>
      <c r="OH338" s="38"/>
      <c r="OI338" s="38"/>
      <c r="OJ338" s="38"/>
      <c r="OK338" s="38"/>
      <c r="OL338" s="38"/>
      <c r="OM338" s="38"/>
      <c r="ON338" s="38"/>
      <c r="OO338" s="38"/>
      <c r="OP338" s="38"/>
      <c r="OQ338" s="38"/>
      <c r="OR338" s="38"/>
      <c r="OS338" s="38"/>
      <c r="OT338" s="38"/>
      <c r="OU338" s="38"/>
      <c r="OV338" s="38"/>
      <c r="OW338" s="38"/>
      <c r="OX338" s="38"/>
      <c r="OY338" s="38"/>
      <c r="OZ338" s="38"/>
      <c r="PA338" s="38"/>
      <c r="PB338" s="38"/>
      <c r="PC338" s="38"/>
      <c r="PD338" s="38"/>
      <c r="PE338" s="38"/>
      <c r="PF338" s="38"/>
      <c r="PG338" s="38"/>
      <c r="PH338" s="38"/>
      <c r="PI338" s="38"/>
      <c r="PJ338" s="38"/>
      <c r="PK338" s="38"/>
      <c r="PL338" s="38"/>
      <c r="PM338" s="38"/>
      <c r="PN338" s="38"/>
      <c r="PO338" s="38"/>
      <c r="PP338" s="38"/>
      <c r="PQ338" s="38"/>
      <c r="PR338" s="38"/>
      <c r="PS338" s="38"/>
      <c r="PT338" s="38"/>
      <c r="PU338" s="38"/>
      <c r="PV338" s="38"/>
      <c r="PW338" s="38"/>
      <c r="PX338" s="38"/>
      <c r="PY338" s="38"/>
      <c r="PZ338" s="38"/>
      <c r="QA338" s="38"/>
      <c r="QB338" s="38"/>
      <c r="QC338" s="38"/>
      <c r="QD338" s="38"/>
      <c r="QE338" s="38"/>
      <c r="QF338" s="38"/>
      <c r="QG338" s="38"/>
      <c r="QH338" s="38"/>
      <c r="QI338" s="38"/>
      <c r="QJ338" s="38"/>
      <c r="QK338" s="38"/>
      <c r="QL338" s="38"/>
      <c r="QM338" s="38"/>
      <c r="QN338" s="38"/>
      <c r="QO338" s="38"/>
      <c r="QP338" s="38"/>
      <c r="QQ338" s="38"/>
      <c r="QR338" s="38"/>
      <c r="QS338" s="38"/>
      <c r="QT338" s="38"/>
      <c r="QU338" s="38"/>
      <c r="QV338" s="38"/>
      <c r="QW338" s="38"/>
      <c r="QX338" s="38"/>
      <c r="QY338" s="38"/>
      <c r="QZ338" s="38"/>
      <c r="RA338" s="38"/>
      <c r="RB338" s="38"/>
      <c r="RC338" s="38"/>
      <c r="RD338" s="38"/>
      <c r="RE338" s="38"/>
      <c r="RF338" s="38"/>
      <c r="RG338" s="38"/>
      <c r="RH338" s="38"/>
      <c r="RI338" s="38"/>
      <c r="RJ338" s="38"/>
      <c r="RK338" s="38"/>
      <c r="RL338" s="38"/>
      <c r="RM338" s="38"/>
      <c r="RN338" s="38"/>
      <c r="RO338" s="38"/>
      <c r="RP338" s="38"/>
      <c r="RQ338" s="38"/>
      <c r="RR338" s="38"/>
      <c r="RS338" s="38"/>
      <c r="RT338" s="38"/>
      <c r="RU338" s="38"/>
      <c r="RV338" s="38"/>
      <c r="RW338" s="38"/>
      <c r="RX338" s="38"/>
      <c r="RY338" s="38"/>
      <c r="RZ338" s="38"/>
      <c r="SA338" s="38"/>
      <c r="SB338" s="38"/>
      <c r="SC338" s="38"/>
      <c r="SD338" s="38"/>
      <c r="SE338" s="38"/>
      <c r="SF338" s="38"/>
      <c r="SG338" s="38"/>
      <c r="SH338" s="38"/>
      <c r="SI338" s="38"/>
      <c r="SJ338" s="38"/>
      <c r="SK338" s="38"/>
      <c r="SL338" s="38"/>
      <c r="SM338" s="38"/>
      <c r="SN338" s="38"/>
      <c r="SO338" s="38"/>
      <c r="SP338" s="38"/>
      <c r="SQ338" s="38"/>
      <c r="SR338" s="38"/>
      <c r="SS338" s="38"/>
      <c r="ST338" s="38"/>
      <c r="SU338" s="38"/>
      <c r="SV338" s="38"/>
      <c r="SW338" s="38"/>
      <c r="SX338" s="38"/>
      <c r="SY338" s="38"/>
      <c r="SZ338" s="38"/>
      <c r="TA338" s="38"/>
      <c r="TB338" s="38"/>
      <c r="TC338" s="38"/>
      <c r="TD338" s="38"/>
      <c r="TE338" s="38"/>
      <c r="TF338" s="38"/>
      <c r="TG338" s="38"/>
      <c r="TH338" s="38"/>
      <c r="TI338" s="38"/>
      <c r="TJ338" s="38"/>
      <c r="TK338" s="38"/>
      <c r="TL338" s="38"/>
      <c r="TM338" s="38"/>
      <c r="TN338" s="38"/>
      <c r="TO338" s="38"/>
      <c r="TP338" s="38"/>
      <c r="TQ338" s="38"/>
      <c r="TR338" s="38"/>
      <c r="TS338" s="38"/>
      <c r="TT338" s="38"/>
      <c r="TU338" s="38"/>
      <c r="TV338" s="38"/>
      <c r="TW338" s="38"/>
      <c r="TX338" s="38"/>
      <c r="TY338" s="38"/>
      <c r="TZ338" s="38"/>
      <c r="UA338" s="38"/>
      <c r="UB338" s="38"/>
      <c r="UC338" s="38"/>
      <c r="UD338" s="38"/>
      <c r="UE338" s="38"/>
      <c r="UF338" s="38"/>
      <c r="UG338" s="38"/>
      <c r="UH338" s="38"/>
      <c r="UI338" s="38"/>
      <c r="UJ338" s="38"/>
      <c r="UK338" s="38"/>
      <c r="UL338" s="38"/>
      <c r="UM338" s="38"/>
      <c r="UN338" s="38"/>
      <c r="UO338" s="38"/>
      <c r="UP338" s="38"/>
      <c r="UQ338" s="38"/>
      <c r="UR338" s="38"/>
      <c r="US338" s="38"/>
      <c r="UT338" s="38"/>
      <c r="UU338" s="38"/>
      <c r="UV338" s="38"/>
      <c r="UW338" s="38"/>
      <c r="UX338" s="38"/>
      <c r="UY338" s="38"/>
      <c r="UZ338" s="38"/>
      <c r="VA338" s="38"/>
      <c r="VB338" s="38"/>
      <c r="VC338" s="38"/>
      <c r="VD338" s="38"/>
      <c r="VE338" s="38"/>
      <c r="VF338" s="38"/>
      <c r="VG338" s="38"/>
      <c r="VH338" s="38"/>
      <c r="VI338" s="38"/>
      <c r="VJ338" s="38"/>
      <c r="VK338" s="38"/>
      <c r="VL338" s="38"/>
      <c r="VM338" s="38"/>
      <c r="VN338" s="38"/>
      <c r="VO338" s="38"/>
      <c r="VP338" s="38"/>
      <c r="VQ338" s="38"/>
      <c r="VR338" s="38"/>
      <c r="VS338" s="38"/>
      <c r="VT338" s="38"/>
      <c r="VU338" s="38"/>
      <c r="VV338" s="38"/>
      <c r="VW338" s="38"/>
      <c r="VX338" s="38"/>
      <c r="VY338" s="38"/>
      <c r="VZ338" s="38"/>
      <c r="WA338" s="38"/>
      <c r="WB338" s="38"/>
      <c r="WC338" s="38"/>
      <c r="WD338" s="38"/>
    </row>
    <row r="339" spans="1:602" s="37" customFormat="1" ht="15">
      <c r="A339" s="529"/>
      <c r="B339" s="530"/>
      <c r="C339" s="530"/>
      <c r="D339" s="531"/>
      <c r="E339" s="56"/>
      <c r="F339" s="56"/>
      <c r="G339" s="556"/>
      <c r="H339" s="56"/>
      <c r="I339" s="533" t="s">
        <v>14</v>
      </c>
      <c r="J339" s="533" t="s">
        <v>142</v>
      </c>
      <c r="K339" s="533" t="s">
        <v>804</v>
      </c>
      <c r="L339" s="533" t="s">
        <v>85</v>
      </c>
      <c r="M339" s="520">
        <v>2062351.83</v>
      </c>
      <c r="N339" s="520">
        <v>2062351.83</v>
      </c>
      <c r="O339" s="521">
        <v>1807100</v>
      </c>
      <c r="P339" s="521">
        <v>1807100</v>
      </c>
      <c r="Q339" s="522">
        <v>1807100</v>
      </c>
      <c r="R339" s="522">
        <v>1807100</v>
      </c>
      <c r="S339" s="514">
        <v>3</v>
      </c>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c r="EA339" s="38"/>
      <c r="EB339" s="38"/>
      <c r="EC339" s="38"/>
      <c r="ED339" s="38"/>
      <c r="EE339" s="38"/>
      <c r="EF339" s="38"/>
      <c r="EG339" s="38"/>
      <c r="EH339" s="38"/>
      <c r="EI339" s="38"/>
      <c r="EJ339" s="38"/>
      <c r="EK339" s="38"/>
      <c r="EL339" s="38"/>
      <c r="EM339" s="38"/>
      <c r="EN339" s="38"/>
      <c r="EO339" s="38"/>
      <c r="EP339" s="38"/>
      <c r="EQ339" s="38"/>
      <c r="ER339" s="38"/>
      <c r="ES339" s="38"/>
      <c r="ET339" s="38"/>
      <c r="EU339" s="38"/>
      <c r="EV339" s="38"/>
      <c r="EW339" s="38"/>
      <c r="EX339" s="38"/>
      <c r="EY339" s="38"/>
      <c r="EZ339" s="38"/>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c r="HO339" s="38"/>
      <c r="HP339" s="38"/>
      <c r="HQ339" s="38"/>
      <c r="HR339" s="38"/>
      <c r="HS339" s="38"/>
      <c r="HT339" s="38"/>
      <c r="HU339" s="38"/>
      <c r="HV339" s="38"/>
      <c r="HW339" s="38"/>
      <c r="HX339" s="38"/>
      <c r="HY339" s="38"/>
      <c r="HZ339" s="38"/>
      <c r="IA339" s="38"/>
      <c r="IB339" s="38"/>
      <c r="IC339" s="38"/>
      <c r="ID339" s="38"/>
      <c r="IE339" s="38"/>
      <c r="IF339" s="38"/>
      <c r="IG339" s="38"/>
      <c r="IH339" s="38"/>
      <c r="II339" s="38"/>
      <c r="IJ339" s="38"/>
      <c r="IK339" s="38"/>
      <c r="IL339" s="38"/>
      <c r="IM339" s="38"/>
      <c r="IN339" s="38"/>
      <c r="IO339" s="38"/>
      <c r="IP339" s="38"/>
      <c r="IQ339" s="38"/>
      <c r="IR339" s="38"/>
      <c r="IS339" s="38"/>
      <c r="IT339" s="38"/>
      <c r="IU339" s="38"/>
      <c r="IV339" s="38"/>
      <c r="IW339" s="38"/>
      <c r="IX339" s="38"/>
      <c r="IY339" s="38"/>
      <c r="IZ339" s="38"/>
      <c r="JA339" s="38"/>
      <c r="JB339" s="38"/>
      <c r="JC339" s="38"/>
      <c r="JD339" s="38"/>
      <c r="JE339" s="38"/>
      <c r="JF339" s="38"/>
      <c r="JG339" s="38"/>
      <c r="JH339" s="38"/>
      <c r="JI339" s="38"/>
      <c r="JJ339" s="38"/>
      <c r="JK339" s="38"/>
      <c r="JL339" s="38"/>
      <c r="JM339" s="38"/>
      <c r="JN339" s="38"/>
      <c r="JO339" s="38"/>
      <c r="JP339" s="38"/>
      <c r="JQ339" s="38"/>
      <c r="JR339" s="38"/>
      <c r="JS339" s="38"/>
      <c r="JT339" s="38"/>
      <c r="JU339" s="38"/>
      <c r="JV339" s="38"/>
      <c r="JW339" s="38"/>
      <c r="JX339" s="38"/>
      <c r="JY339" s="38"/>
      <c r="JZ339" s="38"/>
      <c r="KA339" s="38"/>
      <c r="KB339" s="38"/>
      <c r="KC339" s="38"/>
      <c r="KD339" s="38"/>
      <c r="KE339" s="38"/>
      <c r="KF339" s="38"/>
      <c r="KG339" s="38"/>
      <c r="KH339" s="38"/>
      <c r="KI339" s="38"/>
      <c r="KJ339" s="38"/>
      <c r="KK339" s="38"/>
      <c r="KL339" s="38"/>
      <c r="KM339" s="38"/>
      <c r="KN339" s="38"/>
      <c r="KO339" s="38"/>
      <c r="KP339" s="38"/>
      <c r="KQ339" s="38"/>
      <c r="KR339" s="38"/>
      <c r="KS339" s="38"/>
      <c r="KT339" s="38"/>
      <c r="KU339" s="38"/>
      <c r="KV339" s="38"/>
      <c r="KW339" s="38"/>
      <c r="KX339" s="38"/>
      <c r="KY339" s="38"/>
      <c r="KZ339" s="38"/>
      <c r="LA339" s="38"/>
      <c r="LB339" s="38"/>
      <c r="LC339" s="38"/>
      <c r="LD339" s="38"/>
      <c r="LE339" s="38"/>
      <c r="LF339" s="38"/>
      <c r="LG339" s="38"/>
      <c r="LH339" s="38"/>
      <c r="LI339" s="38"/>
      <c r="LJ339" s="38"/>
      <c r="LK339" s="38"/>
      <c r="LL339" s="38"/>
      <c r="LM339" s="38"/>
      <c r="LN339" s="38"/>
      <c r="LO339" s="38"/>
      <c r="LP339" s="38"/>
      <c r="LQ339" s="38"/>
      <c r="LR339" s="38"/>
      <c r="LS339" s="38"/>
      <c r="LT339" s="38"/>
      <c r="LU339" s="38"/>
      <c r="LV339" s="38"/>
      <c r="LW339" s="38"/>
      <c r="LX339" s="38"/>
      <c r="LY339" s="38"/>
      <c r="LZ339" s="38"/>
      <c r="MA339" s="38"/>
      <c r="MB339" s="38"/>
      <c r="MC339" s="38"/>
      <c r="MD339" s="38"/>
      <c r="ME339" s="38"/>
      <c r="MF339" s="38"/>
      <c r="MG339" s="38"/>
      <c r="MH339" s="38"/>
      <c r="MI339" s="38"/>
      <c r="MJ339" s="38"/>
      <c r="MK339" s="38"/>
      <c r="ML339" s="38"/>
      <c r="MM339" s="38"/>
      <c r="MN339" s="38"/>
      <c r="MO339" s="38"/>
      <c r="MP339" s="38"/>
      <c r="MQ339" s="38"/>
      <c r="MR339" s="38"/>
      <c r="MS339" s="38"/>
      <c r="MT339" s="38"/>
      <c r="MU339" s="38"/>
      <c r="MV339" s="38"/>
      <c r="MW339" s="38"/>
      <c r="MX339" s="38"/>
      <c r="MY339" s="38"/>
      <c r="MZ339" s="38"/>
      <c r="NA339" s="38"/>
      <c r="NB339" s="38"/>
      <c r="NC339" s="38"/>
      <c r="ND339" s="38"/>
      <c r="NE339" s="38"/>
      <c r="NF339" s="38"/>
      <c r="NG339" s="38"/>
      <c r="NH339" s="38"/>
      <c r="NI339" s="38"/>
      <c r="NJ339" s="38"/>
      <c r="NK339" s="38"/>
      <c r="NL339" s="38"/>
      <c r="NM339" s="38"/>
      <c r="NN339" s="38"/>
      <c r="NO339" s="38"/>
      <c r="NP339" s="38"/>
      <c r="NQ339" s="38"/>
      <c r="NR339" s="38"/>
      <c r="NS339" s="38"/>
      <c r="NT339" s="38"/>
      <c r="NU339" s="38"/>
      <c r="NV339" s="38"/>
      <c r="NW339" s="38"/>
      <c r="NX339" s="38"/>
      <c r="NY339" s="38"/>
      <c r="NZ339" s="38"/>
      <c r="OA339" s="38"/>
      <c r="OB339" s="38"/>
      <c r="OC339" s="38"/>
      <c r="OD339" s="38"/>
      <c r="OE339" s="38"/>
      <c r="OF339" s="38"/>
      <c r="OG339" s="38"/>
      <c r="OH339" s="38"/>
      <c r="OI339" s="38"/>
      <c r="OJ339" s="38"/>
      <c r="OK339" s="38"/>
      <c r="OL339" s="38"/>
      <c r="OM339" s="38"/>
      <c r="ON339" s="38"/>
      <c r="OO339" s="38"/>
      <c r="OP339" s="38"/>
      <c r="OQ339" s="38"/>
      <c r="OR339" s="38"/>
      <c r="OS339" s="38"/>
      <c r="OT339" s="38"/>
      <c r="OU339" s="38"/>
      <c r="OV339" s="38"/>
      <c r="OW339" s="38"/>
      <c r="OX339" s="38"/>
      <c r="OY339" s="38"/>
      <c r="OZ339" s="38"/>
      <c r="PA339" s="38"/>
      <c r="PB339" s="38"/>
      <c r="PC339" s="38"/>
      <c r="PD339" s="38"/>
      <c r="PE339" s="38"/>
      <c r="PF339" s="38"/>
      <c r="PG339" s="38"/>
      <c r="PH339" s="38"/>
      <c r="PI339" s="38"/>
      <c r="PJ339" s="38"/>
      <c r="PK339" s="38"/>
      <c r="PL339" s="38"/>
      <c r="PM339" s="38"/>
      <c r="PN339" s="38"/>
      <c r="PO339" s="38"/>
      <c r="PP339" s="38"/>
      <c r="PQ339" s="38"/>
      <c r="PR339" s="38"/>
      <c r="PS339" s="38"/>
      <c r="PT339" s="38"/>
      <c r="PU339" s="38"/>
      <c r="PV339" s="38"/>
      <c r="PW339" s="38"/>
      <c r="PX339" s="38"/>
      <c r="PY339" s="38"/>
      <c r="PZ339" s="38"/>
      <c r="QA339" s="38"/>
      <c r="QB339" s="38"/>
      <c r="QC339" s="38"/>
      <c r="QD339" s="38"/>
      <c r="QE339" s="38"/>
      <c r="QF339" s="38"/>
      <c r="QG339" s="38"/>
      <c r="QH339" s="38"/>
      <c r="QI339" s="38"/>
      <c r="QJ339" s="38"/>
      <c r="QK339" s="38"/>
      <c r="QL339" s="38"/>
      <c r="QM339" s="38"/>
      <c r="QN339" s="38"/>
      <c r="QO339" s="38"/>
      <c r="QP339" s="38"/>
      <c r="QQ339" s="38"/>
      <c r="QR339" s="38"/>
      <c r="QS339" s="38"/>
      <c r="QT339" s="38"/>
      <c r="QU339" s="38"/>
      <c r="QV339" s="38"/>
      <c r="QW339" s="38"/>
      <c r="QX339" s="38"/>
      <c r="QY339" s="38"/>
      <c r="QZ339" s="38"/>
      <c r="RA339" s="38"/>
      <c r="RB339" s="38"/>
      <c r="RC339" s="38"/>
      <c r="RD339" s="38"/>
      <c r="RE339" s="38"/>
      <c r="RF339" s="38"/>
      <c r="RG339" s="38"/>
      <c r="RH339" s="38"/>
      <c r="RI339" s="38"/>
      <c r="RJ339" s="38"/>
      <c r="RK339" s="38"/>
      <c r="RL339" s="38"/>
      <c r="RM339" s="38"/>
      <c r="RN339" s="38"/>
      <c r="RO339" s="38"/>
      <c r="RP339" s="38"/>
      <c r="RQ339" s="38"/>
      <c r="RR339" s="38"/>
      <c r="RS339" s="38"/>
      <c r="RT339" s="38"/>
      <c r="RU339" s="38"/>
      <c r="RV339" s="38"/>
      <c r="RW339" s="38"/>
      <c r="RX339" s="38"/>
      <c r="RY339" s="38"/>
      <c r="RZ339" s="38"/>
      <c r="SA339" s="38"/>
      <c r="SB339" s="38"/>
      <c r="SC339" s="38"/>
      <c r="SD339" s="38"/>
      <c r="SE339" s="38"/>
      <c r="SF339" s="38"/>
      <c r="SG339" s="38"/>
      <c r="SH339" s="38"/>
      <c r="SI339" s="38"/>
      <c r="SJ339" s="38"/>
      <c r="SK339" s="38"/>
      <c r="SL339" s="38"/>
      <c r="SM339" s="38"/>
      <c r="SN339" s="38"/>
      <c r="SO339" s="38"/>
      <c r="SP339" s="38"/>
      <c r="SQ339" s="38"/>
      <c r="SR339" s="38"/>
      <c r="SS339" s="38"/>
      <c r="ST339" s="38"/>
      <c r="SU339" s="38"/>
      <c r="SV339" s="38"/>
      <c r="SW339" s="38"/>
      <c r="SX339" s="38"/>
      <c r="SY339" s="38"/>
      <c r="SZ339" s="38"/>
      <c r="TA339" s="38"/>
      <c r="TB339" s="38"/>
      <c r="TC339" s="38"/>
      <c r="TD339" s="38"/>
      <c r="TE339" s="38"/>
      <c r="TF339" s="38"/>
      <c r="TG339" s="38"/>
      <c r="TH339" s="38"/>
      <c r="TI339" s="38"/>
      <c r="TJ339" s="38"/>
      <c r="TK339" s="38"/>
      <c r="TL339" s="38"/>
      <c r="TM339" s="38"/>
      <c r="TN339" s="38"/>
      <c r="TO339" s="38"/>
      <c r="TP339" s="38"/>
      <c r="TQ339" s="38"/>
      <c r="TR339" s="38"/>
      <c r="TS339" s="38"/>
      <c r="TT339" s="38"/>
      <c r="TU339" s="38"/>
      <c r="TV339" s="38"/>
      <c r="TW339" s="38"/>
      <c r="TX339" s="38"/>
      <c r="TY339" s="38"/>
      <c r="TZ339" s="38"/>
      <c r="UA339" s="38"/>
      <c r="UB339" s="38"/>
      <c r="UC339" s="38"/>
      <c r="UD339" s="38"/>
      <c r="UE339" s="38"/>
      <c r="UF339" s="38"/>
      <c r="UG339" s="38"/>
      <c r="UH339" s="38"/>
      <c r="UI339" s="38"/>
      <c r="UJ339" s="38"/>
      <c r="UK339" s="38"/>
      <c r="UL339" s="38"/>
      <c r="UM339" s="38"/>
      <c r="UN339" s="38"/>
      <c r="UO339" s="38"/>
      <c r="UP339" s="38"/>
      <c r="UQ339" s="38"/>
      <c r="UR339" s="38"/>
      <c r="US339" s="38"/>
      <c r="UT339" s="38"/>
      <c r="UU339" s="38"/>
      <c r="UV339" s="38"/>
      <c r="UW339" s="38"/>
      <c r="UX339" s="38"/>
      <c r="UY339" s="38"/>
      <c r="UZ339" s="38"/>
      <c r="VA339" s="38"/>
      <c r="VB339" s="38"/>
      <c r="VC339" s="38"/>
      <c r="VD339" s="38"/>
      <c r="VE339" s="38"/>
      <c r="VF339" s="38"/>
      <c r="VG339" s="38"/>
      <c r="VH339" s="38"/>
      <c r="VI339" s="38"/>
      <c r="VJ339" s="38"/>
      <c r="VK339" s="38"/>
      <c r="VL339" s="38"/>
      <c r="VM339" s="38"/>
      <c r="VN339" s="38"/>
      <c r="VO339" s="38"/>
      <c r="VP339" s="38"/>
      <c r="VQ339" s="38"/>
      <c r="VR339" s="38"/>
      <c r="VS339" s="38"/>
      <c r="VT339" s="38"/>
      <c r="VU339" s="38"/>
      <c r="VV339" s="38"/>
      <c r="VW339" s="38"/>
      <c r="VX339" s="38"/>
      <c r="VY339" s="38"/>
      <c r="VZ339" s="38"/>
      <c r="WA339" s="38"/>
      <c r="WB339" s="38"/>
      <c r="WC339" s="38"/>
      <c r="WD339" s="38"/>
    </row>
    <row r="340" spans="1:602" s="37" customFormat="1" ht="15">
      <c r="A340" s="529"/>
      <c r="B340" s="536"/>
      <c r="C340" s="530"/>
      <c r="D340" s="531"/>
      <c r="E340" s="56"/>
      <c r="F340" s="56"/>
      <c r="G340" s="556"/>
      <c r="H340" s="56"/>
      <c r="I340" s="533" t="s">
        <v>14</v>
      </c>
      <c r="J340" s="533" t="s">
        <v>142</v>
      </c>
      <c r="K340" s="533" t="s">
        <v>804</v>
      </c>
      <c r="L340" s="533" t="s">
        <v>144</v>
      </c>
      <c r="M340" s="520">
        <v>248500</v>
      </c>
      <c r="N340" s="520">
        <v>248500</v>
      </c>
      <c r="O340" s="521">
        <v>241000</v>
      </c>
      <c r="P340" s="521">
        <v>241000</v>
      </c>
      <c r="Q340" s="522">
        <v>241000</v>
      </c>
      <c r="R340" s="522">
        <v>241000</v>
      </c>
      <c r="S340" s="514">
        <v>3</v>
      </c>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c r="EF340" s="38"/>
      <c r="EG340" s="38"/>
      <c r="EH340" s="38"/>
      <c r="EI340" s="38"/>
      <c r="EJ340" s="38"/>
      <c r="EK340" s="38"/>
      <c r="EL340" s="38"/>
      <c r="EM340" s="38"/>
      <c r="EN340" s="38"/>
      <c r="EO340" s="38"/>
      <c r="EP340" s="38"/>
      <c r="EQ340" s="38"/>
      <c r="ER340" s="38"/>
      <c r="ES340" s="38"/>
      <c r="ET340" s="38"/>
      <c r="EU340" s="38"/>
      <c r="EV340" s="38"/>
      <c r="EW340" s="38"/>
      <c r="EX340" s="38"/>
      <c r="EY340" s="38"/>
      <c r="EZ340" s="38"/>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c r="HO340" s="38"/>
      <c r="HP340" s="38"/>
      <c r="HQ340" s="38"/>
      <c r="HR340" s="38"/>
      <c r="HS340" s="38"/>
      <c r="HT340" s="38"/>
      <c r="HU340" s="38"/>
      <c r="HV340" s="38"/>
      <c r="HW340" s="38"/>
      <c r="HX340" s="38"/>
      <c r="HY340" s="38"/>
      <c r="HZ340" s="38"/>
      <c r="IA340" s="38"/>
      <c r="IB340" s="38"/>
      <c r="IC340" s="38"/>
      <c r="ID340" s="38"/>
      <c r="IE340" s="38"/>
      <c r="IF340" s="38"/>
      <c r="IG340" s="38"/>
      <c r="IH340" s="38"/>
      <c r="II340" s="38"/>
      <c r="IJ340" s="38"/>
      <c r="IK340" s="38"/>
      <c r="IL340" s="38"/>
      <c r="IM340" s="38"/>
      <c r="IN340" s="38"/>
      <c r="IO340" s="38"/>
      <c r="IP340" s="38"/>
      <c r="IQ340" s="38"/>
      <c r="IR340" s="38"/>
      <c r="IS340" s="38"/>
      <c r="IT340" s="38"/>
      <c r="IU340" s="38"/>
      <c r="IV340" s="38"/>
      <c r="IW340" s="38"/>
      <c r="IX340" s="38"/>
      <c r="IY340" s="38"/>
      <c r="IZ340" s="38"/>
      <c r="JA340" s="38"/>
      <c r="JB340" s="38"/>
      <c r="JC340" s="38"/>
      <c r="JD340" s="38"/>
      <c r="JE340" s="38"/>
      <c r="JF340" s="38"/>
      <c r="JG340" s="38"/>
      <c r="JH340" s="38"/>
      <c r="JI340" s="38"/>
      <c r="JJ340" s="38"/>
      <c r="JK340" s="38"/>
      <c r="JL340" s="38"/>
      <c r="JM340" s="38"/>
      <c r="JN340" s="38"/>
      <c r="JO340" s="38"/>
      <c r="JP340" s="38"/>
      <c r="JQ340" s="38"/>
      <c r="JR340" s="38"/>
      <c r="JS340" s="38"/>
      <c r="JT340" s="38"/>
      <c r="JU340" s="38"/>
      <c r="JV340" s="38"/>
      <c r="JW340" s="38"/>
      <c r="JX340" s="38"/>
      <c r="JY340" s="38"/>
      <c r="JZ340" s="38"/>
      <c r="KA340" s="38"/>
      <c r="KB340" s="38"/>
      <c r="KC340" s="38"/>
      <c r="KD340" s="38"/>
      <c r="KE340" s="38"/>
      <c r="KF340" s="38"/>
      <c r="KG340" s="38"/>
      <c r="KH340" s="38"/>
      <c r="KI340" s="38"/>
      <c r="KJ340" s="38"/>
      <c r="KK340" s="38"/>
      <c r="KL340" s="38"/>
      <c r="KM340" s="38"/>
      <c r="KN340" s="38"/>
      <c r="KO340" s="38"/>
      <c r="KP340" s="38"/>
      <c r="KQ340" s="38"/>
      <c r="KR340" s="38"/>
      <c r="KS340" s="38"/>
      <c r="KT340" s="38"/>
      <c r="KU340" s="38"/>
      <c r="KV340" s="38"/>
      <c r="KW340" s="38"/>
      <c r="KX340" s="38"/>
      <c r="KY340" s="38"/>
      <c r="KZ340" s="38"/>
      <c r="LA340" s="38"/>
      <c r="LB340" s="38"/>
      <c r="LC340" s="38"/>
      <c r="LD340" s="38"/>
      <c r="LE340" s="38"/>
      <c r="LF340" s="38"/>
      <c r="LG340" s="38"/>
      <c r="LH340" s="38"/>
      <c r="LI340" s="38"/>
      <c r="LJ340" s="38"/>
      <c r="LK340" s="38"/>
      <c r="LL340" s="38"/>
      <c r="LM340" s="38"/>
      <c r="LN340" s="38"/>
      <c r="LO340" s="38"/>
      <c r="LP340" s="38"/>
      <c r="LQ340" s="38"/>
      <c r="LR340" s="38"/>
      <c r="LS340" s="38"/>
      <c r="LT340" s="38"/>
      <c r="LU340" s="38"/>
      <c r="LV340" s="38"/>
      <c r="LW340" s="38"/>
      <c r="LX340" s="38"/>
      <c r="LY340" s="38"/>
      <c r="LZ340" s="38"/>
      <c r="MA340" s="38"/>
      <c r="MB340" s="38"/>
      <c r="MC340" s="38"/>
      <c r="MD340" s="38"/>
      <c r="ME340" s="38"/>
      <c r="MF340" s="38"/>
      <c r="MG340" s="38"/>
      <c r="MH340" s="38"/>
      <c r="MI340" s="38"/>
      <c r="MJ340" s="38"/>
      <c r="MK340" s="38"/>
      <c r="ML340" s="38"/>
      <c r="MM340" s="38"/>
      <c r="MN340" s="38"/>
      <c r="MO340" s="38"/>
      <c r="MP340" s="38"/>
      <c r="MQ340" s="38"/>
      <c r="MR340" s="38"/>
      <c r="MS340" s="38"/>
      <c r="MT340" s="38"/>
      <c r="MU340" s="38"/>
      <c r="MV340" s="38"/>
      <c r="MW340" s="38"/>
      <c r="MX340" s="38"/>
      <c r="MY340" s="38"/>
      <c r="MZ340" s="38"/>
      <c r="NA340" s="38"/>
      <c r="NB340" s="38"/>
      <c r="NC340" s="38"/>
      <c r="ND340" s="38"/>
      <c r="NE340" s="38"/>
      <c r="NF340" s="38"/>
      <c r="NG340" s="38"/>
      <c r="NH340" s="38"/>
      <c r="NI340" s="38"/>
      <c r="NJ340" s="38"/>
      <c r="NK340" s="38"/>
      <c r="NL340" s="38"/>
      <c r="NM340" s="38"/>
      <c r="NN340" s="38"/>
      <c r="NO340" s="38"/>
      <c r="NP340" s="38"/>
      <c r="NQ340" s="38"/>
      <c r="NR340" s="38"/>
      <c r="NS340" s="38"/>
      <c r="NT340" s="38"/>
      <c r="NU340" s="38"/>
      <c r="NV340" s="38"/>
      <c r="NW340" s="38"/>
      <c r="NX340" s="38"/>
      <c r="NY340" s="38"/>
      <c r="NZ340" s="38"/>
      <c r="OA340" s="38"/>
      <c r="OB340" s="38"/>
      <c r="OC340" s="38"/>
      <c r="OD340" s="38"/>
      <c r="OE340" s="38"/>
      <c r="OF340" s="38"/>
      <c r="OG340" s="38"/>
      <c r="OH340" s="38"/>
      <c r="OI340" s="38"/>
      <c r="OJ340" s="38"/>
      <c r="OK340" s="38"/>
      <c r="OL340" s="38"/>
      <c r="OM340" s="38"/>
      <c r="ON340" s="38"/>
      <c r="OO340" s="38"/>
      <c r="OP340" s="38"/>
      <c r="OQ340" s="38"/>
      <c r="OR340" s="38"/>
      <c r="OS340" s="38"/>
      <c r="OT340" s="38"/>
      <c r="OU340" s="38"/>
      <c r="OV340" s="38"/>
      <c r="OW340" s="38"/>
      <c r="OX340" s="38"/>
      <c r="OY340" s="38"/>
      <c r="OZ340" s="38"/>
      <c r="PA340" s="38"/>
      <c r="PB340" s="38"/>
      <c r="PC340" s="38"/>
      <c r="PD340" s="38"/>
      <c r="PE340" s="38"/>
      <c r="PF340" s="38"/>
      <c r="PG340" s="38"/>
      <c r="PH340" s="38"/>
      <c r="PI340" s="38"/>
      <c r="PJ340" s="38"/>
      <c r="PK340" s="38"/>
      <c r="PL340" s="38"/>
      <c r="PM340" s="38"/>
      <c r="PN340" s="38"/>
      <c r="PO340" s="38"/>
      <c r="PP340" s="38"/>
      <c r="PQ340" s="38"/>
      <c r="PR340" s="38"/>
      <c r="PS340" s="38"/>
      <c r="PT340" s="38"/>
      <c r="PU340" s="38"/>
      <c r="PV340" s="38"/>
      <c r="PW340" s="38"/>
      <c r="PX340" s="38"/>
      <c r="PY340" s="38"/>
      <c r="PZ340" s="38"/>
      <c r="QA340" s="38"/>
      <c r="QB340" s="38"/>
      <c r="QC340" s="38"/>
      <c r="QD340" s="38"/>
      <c r="QE340" s="38"/>
      <c r="QF340" s="38"/>
      <c r="QG340" s="38"/>
      <c r="QH340" s="38"/>
      <c r="QI340" s="38"/>
      <c r="QJ340" s="38"/>
      <c r="QK340" s="38"/>
      <c r="QL340" s="38"/>
      <c r="QM340" s="38"/>
      <c r="QN340" s="38"/>
      <c r="QO340" s="38"/>
      <c r="QP340" s="38"/>
      <c r="QQ340" s="38"/>
      <c r="QR340" s="38"/>
      <c r="QS340" s="38"/>
      <c r="QT340" s="38"/>
      <c r="QU340" s="38"/>
      <c r="QV340" s="38"/>
      <c r="QW340" s="38"/>
      <c r="QX340" s="38"/>
      <c r="QY340" s="38"/>
      <c r="QZ340" s="38"/>
      <c r="RA340" s="38"/>
      <c r="RB340" s="38"/>
      <c r="RC340" s="38"/>
      <c r="RD340" s="38"/>
      <c r="RE340" s="38"/>
      <c r="RF340" s="38"/>
      <c r="RG340" s="38"/>
      <c r="RH340" s="38"/>
      <c r="RI340" s="38"/>
      <c r="RJ340" s="38"/>
      <c r="RK340" s="38"/>
      <c r="RL340" s="38"/>
      <c r="RM340" s="38"/>
      <c r="RN340" s="38"/>
      <c r="RO340" s="38"/>
      <c r="RP340" s="38"/>
      <c r="RQ340" s="38"/>
      <c r="RR340" s="38"/>
      <c r="RS340" s="38"/>
      <c r="RT340" s="38"/>
      <c r="RU340" s="38"/>
      <c r="RV340" s="38"/>
      <c r="RW340" s="38"/>
      <c r="RX340" s="38"/>
      <c r="RY340" s="38"/>
      <c r="RZ340" s="38"/>
      <c r="SA340" s="38"/>
      <c r="SB340" s="38"/>
      <c r="SC340" s="38"/>
      <c r="SD340" s="38"/>
      <c r="SE340" s="38"/>
      <c r="SF340" s="38"/>
      <c r="SG340" s="38"/>
      <c r="SH340" s="38"/>
      <c r="SI340" s="38"/>
      <c r="SJ340" s="38"/>
      <c r="SK340" s="38"/>
      <c r="SL340" s="38"/>
      <c r="SM340" s="38"/>
      <c r="SN340" s="38"/>
      <c r="SO340" s="38"/>
      <c r="SP340" s="38"/>
      <c r="SQ340" s="38"/>
      <c r="SR340" s="38"/>
      <c r="SS340" s="38"/>
      <c r="ST340" s="38"/>
      <c r="SU340" s="38"/>
      <c r="SV340" s="38"/>
      <c r="SW340" s="38"/>
      <c r="SX340" s="38"/>
      <c r="SY340" s="38"/>
      <c r="SZ340" s="38"/>
      <c r="TA340" s="38"/>
      <c r="TB340" s="38"/>
      <c r="TC340" s="38"/>
      <c r="TD340" s="38"/>
      <c r="TE340" s="38"/>
      <c r="TF340" s="38"/>
      <c r="TG340" s="38"/>
      <c r="TH340" s="38"/>
      <c r="TI340" s="38"/>
      <c r="TJ340" s="38"/>
      <c r="TK340" s="38"/>
      <c r="TL340" s="38"/>
      <c r="TM340" s="38"/>
      <c r="TN340" s="38"/>
      <c r="TO340" s="38"/>
      <c r="TP340" s="38"/>
      <c r="TQ340" s="38"/>
      <c r="TR340" s="38"/>
      <c r="TS340" s="38"/>
      <c r="TT340" s="38"/>
      <c r="TU340" s="38"/>
      <c r="TV340" s="38"/>
      <c r="TW340" s="38"/>
      <c r="TX340" s="38"/>
      <c r="TY340" s="38"/>
      <c r="TZ340" s="38"/>
      <c r="UA340" s="38"/>
      <c r="UB340" s="38"/>
      <c r="UC340" s="38"/>
      <c r="UD340" s="38"/>
      <c r="UE340" s="38"/>
      <c r="UF340" s="38"/>
      <c r="UG340" s="38"/>
      <c r="UH340" s="38"/>
      <c r="UI340" s="38"/>
      <c r="UJ340" s="38"/>
      <c r="UK340" s="38"/>
      <c r="UL340" s="38"/>
      <c r="UM340" s="38"/>
      <c r="UN340" s="38"/>
      <c r="UO340" s="38"/>
      <c r="UP340" s="38"/>
      <c r="UQ340" s="38"/>
      <c r="UR340" s="38"/>
      <c r="US340" s="38"/>
      <c r="UT340" s="38"/>
      <c r="UU340" s="38"/>
      <c r="UV340" s="38"/>
      <c r="UW340" s="38"/>
      <c r="UX340" s="38"/>
      <c r="UY340" s="38"/>
      <c r="UZ340" s="38"/>
      <c r="VA340" s="38"/>
      <c r="VB340" s="38"/>
      <c r="VC340" s="38"/>
      <c r="VD340" s="38"/>
      <c r="VE340" s="38"/>
      <c r="VF340" s="38"/>
      <c r="VG340" s="38"/>
      <c r="VH340" s="38"/>
      <c r="VI340" s="38"/>
      <c r="VJ340" s="38"/>
      <c r="VK340" s="38"/>
      <c r="VL340" s="38"/>
      <c r="VM340" s="38"/>
      <c r="VN340" s="38"/>
      <c r="VO340" s="38"/>
      <c r="VP340" s="38"/>
      <c r="VQ340" s="38"/>
      <c r="VR340" s="38"/>
      <c r="VS340" s="38"/>
      <c r="VT340" s="38"/>
      <c r="VU340" s="38"/>
      <c r="VV340" s="38"/>
      <c r="VW340" s="38"/>
      <c r="VX340" s="38"/>
      <c r="VY340" s="38"/>
      <c r="VZ340" s="38"/>
      <c r="WA340" s="38"/>
      <c r="WB340" s="38"/>
      <c r="WC340" s="38"/>
      <c r="WD340" s="38"/>
    </row>
    <row r="341" spans="1:602" s="37" customFormat="1" ht="62.25" customHeight="1">
      <c r="A341" s="507"/>
      <c r="B341" s="557" t="s">
        <v>805</v>
      </c>
      <c r="C341" s="536"/>
      <c r="D341" s="51"/>
      <c r="E341" s="56"/>
      <c r="F341" s="56"/>
      <c r="G341" s="556"/>
      <c r="H341" s="56"/>
      <c r="I341" s="533" t="s">
        <v>14</v>
      </c>
      <c r="J341" s="533" t="s">
        <v>142</v>
      </c>
      <c r="K341" s="533" t="s">
        <v>804</v>
      </c>
      <c r="L341" s="533" t="s">
        <v>10</v>
      </c>
      <c r="M341" s="520">
        <v>96873000</v>
      </c>
      <c r="N341" s="520">
        <v>96873000</v>
      </c>
      <c r="O341" s="521">
        <v>93442700</v>
      </c>
      <c r="P341" s="521">
        <v>93442700</v>
      </c>
      <c r="Q341" s="522">
        <v>93442700</v>
      </c>
      <c r="R341" s="522">
        <v>93442700</v>
      </c>
      <c r="S341" s="514">
        <v>3</v>
      </c>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c r="EF341" s="38"/>
      <c r="EG341" s="38"/>
      <c r="EH341" s="38"/>
      <c r="EI341" s="38"/>
      <c r="EJ341" s="38"/>
      <c r="EK341" s="38"/>
      <c r="EL341" s="38"/>
      <c r="EM341" s="38"/>
      <c r="EN341" s="38"/>
      <c r="EO341" s="38"/>
      <c r="EP341" s="38"/>
      <c r="EQ341" s="38"/>
      <c r="ER341" s="38"/>
      <c r="ES341" s="38"/>
      <c r="ET341" s="38"/>
      <c r="EU341" s="38"/>
      <c r="EV341" s="38"/>
      <c r="EW341" s="38"/>
      <c r="EX341" s="38"/>
      <c r="EY341" s="38"/>
      <c r="EZ341" s="38"/>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c r="HO341" s="38"/>
      <c r="HP341" s="38"/>
      <c r="HQ341" s="38"/>
      <c r="HR341" s="38"/>
      <c r="HS341" s="38"/>
      <c r="HT341" s="38"/>
      <c r="HU341" s="38"/>
      <c r="HV341" s="38"/>
      <c r="HW341" s="38"/>
      <c r="HX341" s="38"/>
      <c r="HY341" s="38"/>
      <c r="HZ341" s="38"/>
      <c r="IA341" s="38"/>
      <c r="IB341" s="38"/>
      <c r="IC341" s="38"/>
      <c r="ID341" s="38"/>
      <c r="IE341" s="38"/>
      <c r="IF341" s="38"/>
      <c r="IG341" s="38"/>
      <c r="IH341" s="38"/>
      <c r="II341" s="38"/>
      <c r="IJ341" s="38"/>
      <c r="IK341" s="38"/>
      <c r="IL341" s="38"/>
      <c r="IM341" s="38"/>
      <c r="IN341" s="38"/>
      <c r="IO341" s="38"/>
      <c r="IP341" s="38"/>
      <c r="IQ341" s="38"/>
      <c r="IR341" s="38"/>
      <c r="IS341" s="38"/>
      <c r="IT341" s="38"/>
      <c r="IU341" s="38"/>
      <c r="IV341" s="38"/>
      <c r="IW341" s="38"/>
      <c r="IX341" s="38"/>
      <c r="IY341" s="38"/>
      <c r="IZ341" s="38"/>
      <c r="JA341" s="38"/>
      <c r="JB341" s="38"/>
      <c r="JC341" s="38"/>
      <c r="JD341" s="38"/>
      <c r="JE341" s="38"/>
      <c r="JF341" s="38"/>
      <c r="JG341" s="38"/>
      <c r="JH341" s="38"/>
      <c r="JI341" s="38"/>
      <c r="JJ341" s="38"/>
      <c r="JK341" s="38"/>
      <c r="JL341" s="38"/>
      <c r="JM341" s="38"/>
      <c r="JN341" s="38"/>
      <c r="JO341" s="38"/>
      <c r="JP341" s="38"/>
      <c r="JQ341" s="38"/>
      <c r="JR341" s="38"/>
      <c r="JS341" s="38"/>
      <c r="JT341" s="38"/>
      <c r="JU341" s="38"/>
      <c r="JV341" s="38"/>
      <c r="JW341" s="38"/>
      <c r="JX341" s="38"/>
      <c r="JY341" s="38"/>
      <c r="JZ341" s="38"/>
      <c r="KA341" s="38"/>
      <c r="KB341" s="38"/>
      <c r="KC341" s="38"/>
      <c r="KD341" s="38"/>
      <c r="KE341" s="38"/>
      <c r="KF341" s="38"/>
      <c r="KG341" s="38"/>
      <c r="KH341" s="38"/>
      <c r="KI341" s="38"/>
      <c r="KJ341" s="38"/>
      <c r="KK341" s="38"/>
      <c r="KL341" s="38"/>
      <c r="KM341" s="38"/>
      <c r="KN341" s="38"/>
      <c r="KO341" s="38"/>
      <c r="KP341" s="38"/>
      <c r="KQ341" s="38"/>
      <c r="KR341" s="38"/>
      <c r="KS341" s="38"/>
      <c r="KT341" s="38"/>
      <c r="KU341" s="38"/>
      <c r="KV341" s="38"/>
      <c r="KW341" s="38"/>
      <c r="KX341" s="38"/>
      <c r="KY341" s="38"/>
      <c r="KZ341" s="38"/>
      <c r="LA341" s="38"/>
      <c r="LB341" s="38"/>
      <c r="LC341" s="38"/>
      <c r="LD341" s="38"/>
      <c r="LE341" s="38"/>
      <c r="LF341" s="38"/>
      <c r="LG341" s="38"/>
      <c r="LH341" s="38"/>
      <c r="LI341" s="38"/>
      <c r="LJ341" s="38"/>
      <c r="LK341" s="38"/>
      <c r="LL341" s="38"/>
      <c r="LM341" s="38"/>
      <c r="LN341" s="38"/>
      <c r="LO341" s="38"/>
      <c r="LP341" s="38"/>
      <c r="LQ341" s="38"/>
      <c r="LR341" s="38"/>
      <c r="LS341" s="38"/>
      <c r="LT341" s="38"/>
      <c r="LU341" s="38"/>
      <c r="LV341" s="38"/>
      <c r="LW341" s="38"/>
      <c r="LX341" s="38"/>
      <c r="LY341" s="38"/>
      <c r="LZ341" s="38"/>
      <c r="MA341" s="38"/>
      <c r="MB341" s="38"/>
      <c r="MC341" s="38"/>
      <c r="MD341" s="38"/>
      <c r="ME341" s="38"/>
      <c r="MF341" s="38"/>
      <c r="MG341" s="38"/>
      <c r="MH341" s="38"/>
      <c r="MI341" s="38"/>
      <c r="MJ341" s="38"/>
      <c r="MK341" s="38"/>
      <c r="ML341" s="38"/>
      <c r="MM341" s="38"/>
      <c r="MN341" s="38"/>
      <c r="MO341" s="38"/>
      <c r="MP341" s="38"/>
      <c r="MQ341" s="38"/>
      <c r="MR341" s="38"/>
      <c r="MS341" s="38"/>
      <c r="MT341" s="38"/>
      <c r="MU341" s="38"/>
      <c r="MV341" s="38"/>
      <c r="MW341" s="38"/>
      <c r="MX341" s="38"/>
      <c r="MY341" s="38"/>
      <c r="MZ341" s="38"/>
      <c r="NA341" s="38"/>
      <c r="NB341" s="38"/>
      <c r="NC341" s="38"/>
      <c r="ND341" s="38"/>
      <c r="NE341" s="38"/>
      <c r="NF341" s="38"/>
      <c r="NG341" s="38"/>
      <c r="NH341" s="38"/>
      <c r="NI341" s="38"/>
      <c r="NJ341" s="38"/>
      <c r="NK341" s="38"/>
      <c r="NL341" s="38"/>
      <c r="NM341" s="38"/>
      <c r="NN341" s="38"/>
      <c r="NO341" s="38"/>
      <c r="NP341" s="38"/>
      <c r="NQ341" s="38"/>
      <c r="NR341" s="38"/>
      <c r="NS341" s="38"/>
      <c r="NT341" s="38"/>
      <c r="NU341" s="38"/>
      <c r="NV341" s="38"/>
      <c r="NW341" s="38"/>
      <c r="NX341" s="38"/>
      <c r="NY341" s="38"/>
      <c r="NZ341" s="38"/>
      <c r="OA341" s="38"/>
      <c r="OB341" s="38"/>
      <c r="OC341" s="38"/>
      <c r="OD341" s="38"/>
      <c r="OE341" s="38"/>
      <c r="OF341" s="38"/>
      <c r="OG341" s="38"/>
      <c r="OH341" s="38"/>
      <c r="OI341" s="38"/>
      <c r="OJ341" s="38"/>
      <c r="OK341" s="38"/>
      <c r="OL341" s="38"/>
      <c r="OM341" s="38"/>
      <c r="ON341" s="38"/>
      <c r="OO341" s="38"/>
      <c r="OP341" s="38"/>
      <c r="OQ341" s="38"/>
      <c r="OR341" s="38"/>
      <c r="OS341" s="38"/>
      <c r="OT341" s="38"/>
      <c r="OU341" s="38"/>
      <c r="OV341" s="38"/>
      <c r="OW341" s="38"/>
      <c r="OX341" s="38"/>
      <c r="OY341" s="38"/>
      <c r="OZ341" s="38"/>
      <c r="PA341" s="38"/>
      <c r="PB341" s="38"/>
      <c r="PC341" s="38"/>
      <c r="PD341" s="38"/>
      <c r="PE341" s="38"/>
      <c r="PF341" s="38"/>
      <c r="PG341" s="38"/>
      <c r="PH341" s="38"/>
      <c r="PI341" s="38"/>
      <c r="PJ341" s="38"/>
      <c r="PK341" s="38"/>
      <c r="PL341" s="38"/>
      <c r="PM341" s="38"/>
      <c r="PN341" s="38"/>
      <c r="PO341" s="38"/>
      <c r="PP341" s="38"/>
      <c r="PQ341" s="38"/>
      <c r="PR341" s="38"/>
      <c r="PS341" s="38"/>
      <c r="PT341" s="38"/>
      <c r="PU341" s="38"/>
      <c r="PV341" s="38"/>
      <c r="PW341" s="38"/>
      <c r="PX341" s="38"/>
      <c r="PY341" s="38"/>
      <c r="PZ341" s="38"/>
      <c r="QA341" s="38"/>
      <c r="QB341" s="38"/>
      <c r="QC341" s="38"/>
      <c r="QD341" s="38"/>
      <c r="QE341" s="38"/>
      <c r="QF341" s="38"/>
      <c r="QG341" s="38"/>
      <c r="QH341" s="38"/>
      <c r="QI341" s="38"/>
      <c r="QJ341" s="38"/>
      <c r="QK341" s="38"/>
      <c r="QL341" s="38"/>
      <c r="QM341" s="38"/>
      <c r="QN341" s="38"/>
      <c r="QO341" s="38"/>
      <c r="QP341" s="38"/>
      <c r="QQ341" s="38"/>
      <c r="QR341" s="38"/>
      <c r="QS341" s="38"/>
      <c r="QT341" s="38"/>
      <c r="QU341" s="38"/>
      <c r="QV341" s="38"/>
      <c r="QW341" s="38"/>
      <c r="QX341" s="38"/>
      <c r="QY341" s="38"/>
      <c r="QZ341" s="38"/>
      <c r="RA341" s="38"/>
      <c r="RB341" s="38"/>
      <c r="RC341" s="38"/>
      <c r="RD341" s="38"/>
      <c r="RE341" s="38"/>
      <c r="RF341" s="38"/>
      <c r="RG341" s="38"/>
      <c r="RH341" s="38"/>
      <c r="RI341" s="38"/>
      <c r="RJ341" s="38"/>
      <c r="RK341" s="38"/>
      <c r="RL341" s="38"/>
      <c r="RM341" s="38"/>
      <c r="RN341" s="38"/>
      <c r="RO341" s="38"/>
      <c r="RP341" s="38"/>
      <c r="RQ341" s="38"/>
      <c r="RR341" s="38"/>
      <c r="RS341" s="38"/>
      <c r="RT341" s="38"/>
      <c r="RU341" s="38"/>
      <c r="RV341" s="38"/>
      <c r="RW341" s="38"/>
      <c r="RX341" s="38"/>
      <c r="RY341" s="38"/>
      <c r="RZ341" s="38"/>
      <c r="SA341" s="38"/>
      <c r="SB341" s="38"/>
      <c r="SC341" s="38"/>
      <c r="SD341" s="38"/>
      <c r="SE341" s="38"/>
      <c r="SF341" s="38"/>
      <c r="SG341" s="38"/>
      <c r="SH341" s="38"/>
      <c r="SI341" s="38"/>
      <c r="SJ341" s="38"/>
      <c r="SK341" s="38"/>
      <c r="SL341" s="38"/>
      <c r="SM341" s="38"/>
      <c r="SN341" s="38"/>
      <c r="SO341" s="38"/>
      <c r="SP341" s="38"/>
      <c r="SQ341" s="38"/>
      <c r="SR341" s="38"/>
      <c r="SS341" s="38"/>
      <c r="ST341" s="38"/>
      <c r="SU341" s="38"/>
      <c r="SV341" s="38"/>
      <c r="SW341" s="38"/>
      <c r="SX341" s="38"/>
      <c r="SY341" s="38"/>
      <c r="SZ341" s="38"/>
      <c r="TA341" s="38"/>
      <c r="TB341" s="38"/>
      <c r="TC341" s="38"/>
      <c r="TD341" s="38"/>
      <c r="TE341" s="38"/>
      <c r="TF341" s="38"/>
      <c r="TG341" s="38"/>
      <c r="TH341" s="38"/>
      <c r="TI341" s="38"/>
      <c r="TJ341" s="38"/>
      <c r="TK341" s="38"/>
      <c r="TL341" s="38"/>
      <c r="TM341" s="38"/>
      <c r="TN341" s="38"/>
      <c r="TO341" s="38"/>
      <c r="TP341" s="38"/>
      <c r="TQ341" s="38"/>
      <c r="TR341" s="38"/>
      <c r="TS341" s="38"/>
      <c r="TT341" s="38"/>
      <c r="TU341" s="38"/>
      <c r="TV341" s="38"/>
      <c r="TW341" s="38"/>
      <c r="TX341" s="38"/>
      <c r="TY341" s="38"/>
      <c r="TZ341" s="38"/>
      <c r="UA341" s="38"/>
      <c r="UB341" s="38"/>
      <c r="UC341" s="38"/>
      <c r="UD341" s="38"/>
      <c r="UE341" s="38"/>
      <c r="UF341" s="38"/>
      <c r="UG341" s="38"/>
      <c r="UH341" s="38"/>
      <c r="UI341" s="38"/>
      <c r="UJ341" s="38"/>
      <c r="UK341" s="38"/>
      <c r="UL341" s="38"/>
      <c r="UM341" s="38"/>
      <c r="UN341" s="38"/>
      <c r="UO341" s="38"/>
      <c r="UP341" s="38"/>
      <c r="UQ341" s="38"/>
      <c r="UR341" s="38"/>
      <c r="US341" s="38"/>
      <c r="UT341" s="38"/>
      <c r="UU341" s="38"/>
      <c r="UV341" s="38"/>
      <c r="UW341" s="38"/>
      <c r="UX341" s="38"/>
      <c r="UY341" s="38"/>
      <c r="UZ341" s="38"/>
      <c r="VA341" s="38"/>
      <c r="VB341" s="38"/>
      <c r="VC341" s="38"/>
      <c r="VD341" s="38"/>
      <c r="VE341" s="38"/>
      <c r="VF341" s="38"/>
      <c r="VG341" s="38"/>
      <c r="VH341" s="38"/>
      <c r="VI341" s="38"/>
      <c r="VJ341" s="38"/>
      <c r="VK341" s="38"/>
      <c r="VL341" s="38"/>
      <c r="VM341" s="38"/>
      <c r="VN341" s="38"/>
      <c r="VO341" s="38"/>
      <c r="VP341" s="38"/>
      <c r="VQ341" s="38"/>
      <c r="VR341" s="38"/>
      <c r="VS341" s="38"/>
      <c r="VT341" s="38"/>
      <c r="VU341" s="38"/>
      <c r="VV341" s="38"/>
      <c r="VW341" s="38"/>
      <c r="VX341" s="38"/>
      <c r="VY341" s="38"/>
      <c r="VZ341" s="38"/>
      <c r="WA341" s="38"/>
      <c r="WB341" s="38"/>
      <c r="WC341" s="38"/>
      <c r="WD341" s="38"/>
    </row>
    <row r="342" spans="1:602" s="39" customFormat="1" ht="86.25" customHeight="1">
      <c r="A342" s="507"/>
      <c r="B342" s="508" t="s">
        <v>806</v>
      </c>
      <c r="C342" s="527" t="s">
        <v>807</v>
      </c>
      <c r="D342" s="50" t="s">
        <v>787</v>
      </c>
      <c r="E342" s="50" t="s">
        <v>211</v>
      </c>
      <c r="F342" s="55" t="s">
        <v>136</v>
      </c>
      <c r="G342" s="518">
        <v>43901</v>
      </c>
      <c r="H342" s="55" t="s">
        <v>137</v>
      </c>
      <c r="I342" s="512" t="s">
        <v>14</v>
      </c>
      <c r="J342" s="512" t="s">
        <v>142</v>
      </c>
      <c r="K342" s="512" t="s">
        <v>808</v>
      </c>
      <c r="L342" s="512" t="s">
        <v>146</v>
      </c>
      <c r="M342" s="505">
        <f t="shared" ref="M342:R342" si="33">M343</f>
        <v>80000</v>
      </c>
      <c r="N342" s="505">
        <f t="shared" si="33"/>
        <v>80000</v>
      </c>
      <c r="O342" s="505">
        <f t="shared" si="33"/>
        <v>100000</v>
      </c>
      <c r="P342" s="513">
        <f t="shared" si="33"/>
        <v>100000</v>
      </c>
      <c r="Q342" s="554">
        <f t="shared" si="33"/>
        <v>100000</v>
      </c>
      <c r="R342" s="554">
        <f t="shared" si="33"/>
        <v>100000</v>
      </c>
      <c r="S342" s="514"/>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c r="EF342" s="38"/>
      <c r="EG342" s="38"/>
      <c r="EH342" s="38"/>
      <c r="EI342" s="38"/>
      <c r="EJ342" s="38"/>
      <c r="EK342" s="38"/>
      <c r="EL342" s="38"/>
      <c r="EM342" s="38"/>
      <c r="EN342" s="38"/>
      <c r="EO342" s="38"/>
      <c r="EP342" s="38"/>
      <c r="EQ342" s="38"/>
      <c r="ER342" s="38"/>
      <c r="ES342" s="38"/>
      <c r="ET342" s="38"/>
      <c r="EU342" s="38"/>
      <c r="EV342" s="38"/>
      <c r="EW342" s="38"/>
      <c r="EX342" s="38"/>
      <c r="EY342" s="38"/>
      <c r="EZ342" s="38"/>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c r="HO342" s="38"/>
      <c r="HP342" s="38"/>
      <c r="HQ342" s="38"/>
      <c r="HR342" s="38"/>
      <c r="HS342" s="38"/>
      <c r="HT342" s="38"/>
      <c r="HU342" s="38"/>
      <c r="HV342" s="38"/>
      <c r="HW342" s="38"/>
      <c r="HX342" s="38"/>
      <c r="HY342" s="38"/>
      <c r="HZ342" s="38"/>
      <c r="IA342" s="38"/>
      <c r="IB342" s="38"/>
      <c r="IC342" s="38"/>
      <c r="ID342" s="38"/>
      <c r="IE342" s="38"/>
      <c r="IF342" s="38"/>
      <c r="IG342" s="38"/>
      <c r="IH342" s="38"/>
      <c r="II342" s="38"/>
      <c r="IJ342" s="38"/>
      <c r="IK342" s="38"/>
      <c r="IL342" s="38"/>
      <c r="IM342" s="38"/>
      <c r="IN342" s="38"/>
      <c r="IO342" s="38"/>
      <c r="IP342" s="38"/>
      <c r="IQ342" s="38"/>
      <c r="IR342" s="38"/>
      <c r="IS342" s="38"/>
      <c r="IT342" s="38"/>
      <c r="IU342" s="38"/>
      <c r="IV342" s="38"/>
      <c r="IW342" s="38"/>
      <c r="IX342" s="38"/>
      <c r="IY342" s="38"/>
      <c r="IZ342" s="38"/>
      <c r="JA342" s="38"/>
      <c r="JB342" s="38"/>
      <c r="JC342" s="38"/>
      <c r="JD342" s="38"/>
      <c r="JE342" s="38"/>
      <c r="JF342" s="38"/>
      <c r="JG342" s="38"/>
      <c r="JH342" s="38"/>
      <c r="JI342" s="38"/>
      <c r="JJ342" s="38"/>
      <c r="JK342" s="38"/>
      <c r="JL342" s="38"/>
      <c r="JM342" s="38"/>
      <c r="JN342" s="38"/>
      <c r="JO342" s="38"/>
      <c r="JP342" s="38"/>
      <c r="JQ342" s="38"/>
      <c r="JR342" s="38"/>
      <c r="JS342" s="38"/>
      <c r="JT342" s="38"/>
      <c r="JU342" s="38"/>
      <c r="JV342" s="38"/>
      <c r="JW342" s="38"/>
      <c r="JX342" s="38"/>
      <c r="JY342" s="38"/>
      <c r="JZ342" s="38"/>
      <c r="KA342" s="38"/>
      <c r="KB342" s="38"/>
      <c r="KC342" s="38"/>
      <c r="KD342" s="38"/>
      <c r="KE342" s="38"/>
      <c r="KF342" s="38"/>
      <c r="KG342" s="38"/>
      <c r="KH342" s="38"/>
      <c r="KI342" s="38"/>
      <c r="KJ342" s="38"/>
      <c r="KK342" s="38"/>
      <c r="KL342" s="38"/>
      <c r="KM342" s="38"/>
      <c r="KN342" s="38"/>
      <c r="KO342" s="38"/>
      <c r="KP342" s="38"/>
      <c r="KQ342" s="38"/>
      <c r="KR342" s="38"/>
      <c r="KS342" s="38"/>
      <c r="KT342" s="38"/>
      <c r="KU342" s="38"/>
      <c r="KV342" s="38"/>
      <c r="KW342" s="38"/>
      <c r="KX342" s="38"/>
      <c r="KY342" s="38"/>
      <c r="KZ342" s="38"/>
      <c r="LA342" s="38"/>
      <c r="LB342" s="38"/>
      <c r="LC342" s="38"/>
      <c r="LD342" s="38"/>
      <c r="LE342" s="38"/>
      <c r="LF342" s="38"/>
      <c r="LG342" s="38"/>
      <c r="LH342" s="38"/>
      <c r="LI342" s="38"/>
      <c r="LJ342" s="38"/>
      <c r="LK342" s="38"/>
      <c r="LL342" s="38"/>
      <c r="LM342" s="38"/>
      <c r="LN342" s="38"/>
      <c r="LO342" s="38"/>
      <c r="LP342" s="38"/>
      <c r="LQ342" s="38"/>
      <c r="LR342" s="38"/>
      <c r="LS342" s="38"/>
      <c r="LT342" s="38"/>
      <c r="LU342" s="38"/>
      <c r="LV342" s="38"/>
      <c r="LW342" s="38"/>
      <c r="LX342" s="38"/>
      <c r="LY342" s="38"/>
      <c r="LZ342" s="38"/>
      <c r="MA342" s="38"/>
      <c r="MB342" s="38"/>
      <c r="MC342" s="38"/>
      <c r="MD342" s="38"/>
      <c r="ME342" s="38"/>
      <c r="MF342" s="38"/>
      <c r="MG342" s="38"/>
      <c r="MH342" s="38"/>
      <c r="MI342" s="38"/>
      <c r="MJ342" s="38"/>
      <c r="MK342" s="38"/>
      <c r="ML342" s="38"/>
      <c r="MM342" s="38"/>
      <c r="MN342" s="38"/>
      <c r="MO342" s="38"/>
      <c r="MP342" s="38"/>
      <c r="MQ342" s="38"/>
      <c r="MR342" s="38"/>
      <c r="MS342" s="38"/>
      <c r="MT342" s="38"/>
      <c r="MU342" s="38"/>
      <c r="MV342" s="38"/>
      <c r="MW342" s="38"/>
      <c r="MX342" s="38"/>
      <c r="MY342" s="38"/>
      <c r="MZ342" s="38"/>
      <c r="NA342" s="38"/>
      <c r="NB342" s="38"/>
      <c r="NC342" s="38"/>
      <c r="ND342" s="38"/>
      <c r="NE342" s="38"/>
      <c r="NF342" s="38"/>
      <c r="NG342" s="38"/>
      <c r="NH342" s="38"/>
      <c r="NI342" s="38"/>
      <c r="NJ342" s="38"/>
      <c r="NK342" s="38"/>
      <c r="NL342" s="38"/>
      <c r="NM342" s="38"/>
      <c r="NN342" s="38"/>
      <c r="NO342" s="38"/>
      <c r="NP342" s="38"/>
      <c r="NQ342" s="38"/>
      <c r="NR342" s="38"/>
      <c r="NS342" s="38"/>
      <c r="NT342" s="38"/>
      <c r="NU342" s="38"/>
      <c r="NV342" s="38"/>
      <c r="NW342" s="38"/>
      <c r="NX342" s="38"/>
      <c r="NY342" s="38"/>
      <c r="NZ342" s="38"/>
      <c r="OA342" s="38"/>
      <c r="OB342" s="38"/>
      <c r="OC342" s="38"/>
      <c r="OD342" s="38"/>
      <c r="OE342" s="38"/>
      <c r="OF342" s="38"/>
      <c r="OG342" s="38"/>
      <c r="OH342" s="38"/>
      <c r="OI342" s="38"/>
      <c r="OJ342" s="38"/>
      <c r="OK342" s="38"/>
      <c r="OL342" s="38"/>
      <c r="OM342" s="38"/>
      <c r="ON342" s="38"/>
      <c r="OO342" s="38"/>
      <c r="OP342" s="38"/>
      <c r="OQ342" s="38"/>
      <c r="OR342" s="38"/>
      <c r="OS342" s="38"/>
      <c r="OT342" s="38"/>
      <c r="OU342" s="38"/>
      <c r="OV342" s="38"/>
      <c r="OW342" s="38"/>
      <c r="OX342" s="38"/>
      <c r="OY342" s="38"/>
      <c r="OZ342" s="38"/>
      <c r="PA342" s="38"/>
      <c r="PB342" s="38"/>
      <c r="PC342" s="38"/>
      <c r="PD342" s="38"/>
      <c r="PE342" s="38"/>
      <c r="PF342" s="38"/>
      <c r="PG342" s="38"/>
      <c r="PH342" s="38"/>
      <c r="PI342" s="38"/>
      <c r="PJ342" s="38"/>
      <c r="PK342" s="38"/>
      <c r="PL342" s="38"/>
      <c r="PM342" s="38"/>
      <c r="PN342" s="38"/>
      <c r="PO342" s="38"/>
      <c r="PP342" s="38"/>
      <c r="PQ342" s="38"/>
      <c r="PR342" s="38"/>
      <c r="PS342" s="38"/>
      <c r="PT342" s="38"/>
      <c r="PU342" s="38"/>
      <c r="PV342" s="38"/>
      <c r="PW342" s="38"/>
      <c r="PX342" s="38"/>
      <c r="PY342" s="38"/>
      <c r="PZ342" s="38"/>
      <c r="QA342" s="38"/>
      <c r="QB342" s="38"/>
      <c r="QC342" s="38"/>
      <c r="QD342" s="38"/>
      <c r="QE342" s="38"/>
      <c r="QF342" s="38"/>
      <c r="QG342" s="38"/>
      <c r="QH342" s="38"/>
      <c r="QI342" s="38"/>
      <c r="QJ342" s="38"/>
      <c r="QK342" s="38"/>
      <c r="QL342" s="38"/>
      <c r="QM342" s="38"/>
      <c r="QN342" s="38"/>
      <c r="QO342" s="38"/>
      <c r="QP342" s="38"/>
      <c r="QQ342" s="38"/>
      <c r="QR342" s="38"/>
      <c r="QS342" s="38"/>
      <c r="QT342" s="38"/>
      <c r="QU342" s="38"/>
      <c r="QV342" s="38"/>
      <c r="QW342" s="38"/>
      <c r="QX342" s="38"/>
      <c r="QY342" s="38"/>
      <c r="QZ342" s="38"/>
      <c r="RA342" s="38"/>
      <c r="RB342" s="38"/>
      <c r="RC342" s="38"/>
      <c r="RD342" s="38"/>
      <c r="RE342" s="38"/>
      <c r="RF342" s="38"/>
      <c r="RG342" s="38"/>
      <c r="RH342" s="38"/>
      <c r="RI342" s="38"/>
      <c r="RJ342" s="38"/>
      <c r="RK342" s="38"/>
      <c r="RL342" s="38"/>
      <c r="RM342" s="38"/>
      <c r="RN342" s="38"/>
      <c r="RO342" s="38"/>
      <c r="RP342" s="38"/>
      <c r="RQ342" s="38"/>
      <c r="RR342" s="38"/>
      <c r="RS342" s="38"/>
      <c r="RT342" s="38"/>
      <c r="RU342" s="38"/>
      <c r="RV342" s="38"/>
      <c r="RW342" s="38"/>
      <c r="RX342" s="38"/>
      <c r="RY342" s="38"/>
      <c r="RZ342" s="38"/>
      <c r="SA342" s="38"/>
      <c r="SB342" s="38"/>
      <c r="SC342" s="38"/>
      <c r="SD342" s="38"/>
      <c r="SE342" s="38"/>
      <c r="SF342" s="38"/>
      <c r="SG342" s="38"/>
      <c r="SH342" s="38"/>
      <c r="SI342" s="38"/>
      <c r="SJ342" s="38"/>
      <c r="SK342" s="38"/>
      <c r="SL342" s="38"/>
      <c r="SM342" s="38"/>
      <c r="SN342" s="38"/>
      <c r="SO342" s="38"/>
      <c r="SP342" s="38"/>
      <c r="SQ342" s="38"/>
      <c r="SR342" s="38"/>
      <c r="SS342" s="38"/>
      <c r="ST342" s="38"/>
      <c r="SU342" s="38"/>
      <c r="SV342" s="38"/>
      <c r="SW342" s="38"/>
      <c r="SX342" s="38"/>
      <c r="SY342" s="38"/>
      <c r="SZ342" s="38"/>
      <c r="TA342" s="38"/>
      <c r="TB342" s="38"/>
      <c r="TC342" s="38"/>
      <c r="TD342" s="38"/>
      <c r="TE342" s="38"/>
      <c r="TF342" s="38"/>
      <c r="TG342" s="38"/>
      <c r="TH342" s="38"/>
      <c r="TI342" s="38"/>
      <c r="TJ342" s="38"/>
      <c r="TK342" s="38"/>
      <c r="TL342" s="38"/>
      <c r="TM342" s="38"/>
      <c r="TN342" s="38"/>
      <c r="TO342" s="38"/>
      <c r="TP342" s="38"/>
      <c r="TQ342" s="38"/>
      <c r="TR342" s="38"/>
      <c r="TS342" s="38"/>
      <c r="TT342" s="38"/>
      <c r="TU342" s="38"/>
      <c r="TV342" s="38"/>
      <c r="TW342" s="38"/>
      <c r="TX342" s="38"/>
      <c r="TY342" s="38"/>
      <c r="TZ342" s="38"/>
      <c r="UA342" s="38"/>
      <c r="UB342" s="38"/>
      <c r="UC342" s="38"/>
      <c r="UD342" s="38"/>
      <c r="UE342" s="38"/>
      <c r="UF342" s="38"/>
      <c r="UG342" s="38"/>
      <c r="UH342" s="38"/>
      <c r="UI342" s="38"/>
      <c r="UJ342" s="38"/>
      <c r="UK342" s="38"/>
      <c r="UL342" s="38"/>
      <c r="UM342" s="38"/>
      <c r="UN342" s="38"/>
      <c r="UO342" s="38"/>
      <c r="UP342" s="38"/>
      <c r="UQ342" s="38"/>
      <c r="UR342" s="38"/>
      <c r="US342" s="38"/>
      <c r="UT342" s="38"/>
      <c r="UU342" s="38"/>
      <c r="UV342" s="38"/>
      <c r="UW342" s="38"/>
      <c r="UX342" s="38"/>
      <c r="UY342" s="38"/>
      <c r="UZ342" s="38"/>
      <c r="VA342" s="38"/>
      <c r="VB342" s="38"/>
      <c r="VC342" s="38"/>
      <c r="VD342" s="38"/>
      <c r="VE342" s="38"/>
      <c r="VF342" s="38"/>
      <c r="VG342" s="38"/>
      <c r="VH342" s="38"/>
      <c r="VI342" s="38"/>
      <c r="VJ342" s="38"/>
      <c r="VK342" s="38"/>
      <c r="VL342" s="38"/>
      <c r="VM342" s="38"/>
      <c r="VN342" s="38"/>
      <c r="VO342" s="38"/>
      <c r="VP342" s="38"/>
      <c r="VQ342" s="38"/>
      <c r="VR342" s="38"/>
      <c r="VS342" s="38"/>
      <c r="VT342" s="38"/>
      <c r="VU342" s="38"/>
      <c r="VV342" s="38"/>
      <c r="VW342" s="38"/>
      <c r="VX342" s="38"/>
      <c r="VY342" s="38"/>
      <c r="VZ342" s="38"/>
      <c r="WA342" s="38"/>
      <c r="WB342" s="38"/>
      <c r="WC342" s="38"/>
      <c r="WD342" s="38"/>
    </row>
    <row r="343" spans="1:602" s="37" customFormat="1" ht="108" customHeight="1">
      <c r="A343" s="507"/>
      <c r="B343" s="76"/>
      <c r="C343" s="558"/>
      <c r="D343" s="51"/>
      <c r="E343" s="51"/>
      <c r="F343" s="57"/>
      <c r="G343" s="57"/>
      <c r="H343" s="57"/>
      <c r="I343" s="533" t="s">
        <v>14</v>
      </c>
      <c r="J343" s="533" t="s">
        <v>142</v>
      </c>
      <c r="K343" s="533" t="s">
        <v>808</v>
      </c>
      <c r="L343" s="533" t="s">
        <v>202</v>
      </c>
      <c r="M343" s="520">
        <v>80000</v>
      </c>
      <c r="N343" s="520">
        <v>80000</v>
      </c>
      <c r="O343" s="521">
        <v>100000</v>
      </c>
      <c r="P343" s="521">
        <v>100000</v>
      </c>
      <c r="Q343" s="522">
        <v>100000</v>
      </c>
      <c r="R343" s="522">
        <v>100000</v>
      </c>
      <c r="S343" s="535">
        <v>3</v>
      </c>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c r="EF343" s="38"/>
      <c r="EG343" s="38"/>
      <c r="EH343" s="38"/>
      <c r="EI343" s="38"/>
      <c r="EJ343" s="38"/>
      <c r="EK343" s="38"/>
      <c r="EL343" s="38"/>
      <c r="EM343" s="38"/>
      <c r="EN343" s="38"/>
      <c r="EO343" s="38"/>
      <c r="EP343" s="38"/>
      <c r="EQ343" s="38"/>
      <c r="ER343" s="38"/>
      <c r="ES343" s="38"/>
      <c r="ET343" s="38"/>
      <c r="EU343" s="38"/>
      <c r="EV343" s="38"/>
      <c r="EW343" s="38"/>
      <c r="EX343" s="38"/>
      <c r="EY343" s="38"/>
      <c r="EZ343" s="38"/>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c r="HO343" s="38"/>
      <c r="HP343" s="38"/>
      <c r="HQ343" s="38"/>
      <c r="HR343" s="38"/>
      <c r="HS343" s="38"/>
      <c r="HT343" s="38"/>
      <c r="HU343" s="38"/>
      <c r="HV343" s="38"/>
      <c r="HW343" s="38"/>
      <c r="HX343" s="38"/>
      <c r="HY343" s="38"/>
      <c r="HZ343" s="38"/>
      <c r="IA343" s="38"/>
      <c r="IB343" s="38"/>
      <c r="IC343" s="38"/>
      <c r="ID343" s="38"/>
      <c r="IE343" s="38"/>
      <c r="IF343" s="38"/>
      <c r="IG343" s="38"/>
      <c r="IH343" s="38"/>
      <c r="II343" s="38"/>
      <c r="IJ343" s="38"/>
      <c r="IK343" s="38"/>
      <c r="IL343" s="38"/>
      <c r="IM343" s="38"/>
      <c r="IN343" s="38"/>
      <c r="IO343" s="38"/>
      <c r="IP343" s="38"/>
      <c r="IQ343" s="38"/>
      <c r="IR343" s="38"/>
      <c r="IS343" s="38"/>
      <c r="IT343" s="38"/>
      <c r="IU343" s="38"/>
      <c r="IV343" s="38"/>
      <c r="IW343" s="38"/>
      <c r="IX343" s="38"/>
      <c r="IY343" s="38"/>
      <c r="IZ343" s="38"/>
      <c r="JA343" s="38"/>
      <c r="JB343" s="38"/>
      <c r="JC343" s="38"/>
      <c r="JD343" s="38"/>
      <c r="JE343" s="38"/>
      <c r="JF343" s="38"/>
      <c r="JG343" s="38"/>
      <c r="JH343" s="38"/>
      <c r="JI343" s="38"/>
      <c r="JJ343" s="38"/>
      <c r="JK343" s="38"/>
      <c r="JL343" s="38"/>
      <c r="JM343" s="38"/>
      <c r="JN343" s="38"/>
      <c r="JO343" s="38"/>
      <c r="JP343" s="38"/>
      <c r="JQ343" s="38"/>
      <c r="JR343" s="38"/>
      <c r="JS343" s="38"/>
      <c r="JT343" s="38"/>
      <c r="JU343" s="38"/>
      <c r="JV343" s="38"/>
      <c r="JW343" s="38"/>
      <c r="JX343" s="38"/>
      <c r="JY343" s="38"/>
      <c r="JZ343" s="38"/>
      <c r="KA343" s="38"/>
      <c r="KB343" s="38"/>
      <c r="KC343" s="38"/>
      <c r="KD343" s="38"/>
      <c r="KE343" s="38"/>
      <c r="KF343" s="38"/>
      <c r="KG343" s="38"/>
      <c r="KH343" s="38"/>
      <c r="KI343" s="38"/>
      <c r="KJ343" s="38"/>
      <c r="KK343" s="38"/>
      <c r="KL343" s="38"/>
      <c r="KM343" s="38"/>
      <c r="KN343" s="38"/>
      <c r="KO343" s="38"/>
      <c r="KP343" s="38"/>
      <c r="KQ343" s="38"/>
      <c r="KR343" s="38"/>
      <c r="KS343" s="38"/>
      <c r="KT343" s="38"/>
      <c r="KU343" s="38"/>
      <c r="KV343" s="38"/>
      <c r="KW343" s="38"/>
      <c r="KX343" s="38"/>
      <c r="KY343" s="38"/>
      <c r="KZ343" s="38"/>
      <c r="LA343" s="38"/>
      <c r="LB343" s="38"/>
      <c r="LC343" s="38"/>
      <c r="LD343" s="38"/>
      <c r="LE343" s="38"/>
      <c r="LF343" s="38"/>
      <c r="LG343" s="38"/>
      <c r="LH343" s="38"/>
      <c r="LI343" s="38"/>
      <c r="LJ343" s="38"/>
      <c r="LK343" s="38"/>
      <c r="LL343" s="38"/>
      <c r="LM343" s="38"/>
      <c r="LN343" s="38"/>
      <c r="LO343" s="38"/>
      <c r="LP343" s="38"/>
      <c r="LQ343" s="38"/>
      <c r="LR343" s="38"/>
      <c r="LS343" s="38"/>
      <c r="LT343" s="38"/>
      <c r="LU343" s="38"/>
      <c r="LV343" s="38"/>
      <c r="LW343" s="38"/>
      <c r="LX343" s="38"/>
      <c r="LY343" s="38"/>
      <c r="LZ343" s="38"/>
      <c r="MA343" s="38"/>
      <c r="MB343" s="38"/>
      <c r="MC343" s="38"/>
      <c r="MD343" s="38"/>
      <c r="ME343" s="38"/>
      <c r="MF343" s="38"/>
      <c r="MG343" s="38"/>
      <c r="MH343" s="38"/>
      <c r="MI343" s="38"/>
      <c r="MJ343" s="38"/>
      <c r="MK343" s="38"/>
      <c r="ML343" s="38"/>
      <c r="MM343" s="38"/>
      <c r="MN343" s="38"/>
      <c r="MO343" s="38"/>
      <c r="MP343" s="38"/>
      <c r="MQ343" s="38"/>
      <c r="MR343" s="38"/>
      <c r="MS343" s="38"/>
      <c r="MT343" s="38"/>
      <c r="MU343" s="38"/>
      <c r="MV343" s="38"/>
      <c r="MW343" s="38"/>
      <c r="MX343" s="38"/>
      <c r="MY343" s="38"/>
      <c r="MZ343" s="38"/>
      <c r="NA343" s="38"/>
      <c r="NB343" s="38"/>
      <c r="NC343" s="38"/>
      <c r="ND343" s="38"/>
      <c r="NE343" s="38"/>
      <c r="NF343" s="38"/>
      <c r="NG343" s="38"/>
      <c r="NH343" s="38"/>
      <c r="NI343" s="38"/>
      <c r="NJ343" s="38"/>
      <c r="NK343" s="38"/>
      <c r="NL343" s="38"/>
      <c r="NM343" s="38"/>
      <c r="NN343" s="38"/>
      <c r="NO343" s="38"/>
      <c r="NP343" s="38"/>
      <c r="NQ343" s="38"/>
      <c r="NR343" s="38"/>
      <c r="NS343" s="38"/>
      <c r="NT343" s="38"/>
      <c r="NU343" s="38"/>
      <c r="NV343" s="38"/>
      <c r="NW343" s="38"/>
      <c r="NX343" s="38"/>
      <c r="NY343" s="38"/>
      <c r="NZ343" s="38"/>
      <c r="OA343" s="38"/>
      <c r="OB343" s="38"/>
      <c r="OC343" s="38"/>
      <c r="OD343" s="38"/>
      <c r="OE343" s="38"/>
      <c r="OF343" s="38"/>
      <c r="OG343" s="38"/>
      <c r="OH343" s="38"/>
      <c r="OI343" s="38"/>
      <c r="OJ343" s="38"/>
      <c r="OK343" s="38"/>
      <c r="OL343" s="38"/>
      <c r="OM343" s="38"/>
      <c r="ON343" s="38"/>
      <c r="OO343" s="38"/>
      <c r="OP343" s="38"/>
      <c r="OQ343" s="38"/>
      <c r="OR343" s="38"/>
      <c r="OS343" s="38"/>
      <c r="OT343" s="38"/>
      <c r="OU343" s="38"/>
      <c r="OV343" s="38"/>
      <c r="OW343" s="38"/>
      <c r="OX343" s="38"/>
      <c r="OY343" s="38"/>
      <c r="OZ343" s="38"/>
      <c r="PA343" s="38"/>
      <c r="PB343" s="38"/>
      <c r="PC343" s="38"/>
      <c r="PD343" s="38"/>
      <c r="PE343" s="38"/>
      <c r="PF343" s="38"/>
      <c r="PG343" s="38"/>
      <c r="PH343" s="38"/>
      <c r="PI343" s="38"/>
      <c r="PJ343" s="38"/>
      <c r="PK343" s="38"/>
      <c r="PL343" s="38"/>
      <c r="PM343" s="38"/>
      <c r="PN343" s="38"/>
      <c r="PO343" s="38"/>
      <c r="PP343" s="38"/>
      <c r="PQ343" s="38"/>
      <c r="PR343" s="38"/>
      <c r="PS343" s="38"/>
      <c r="PT343" s="38"/>
      <c r="PU343" s="38"/>
      <c r="PV343" s="38"/>
      <c r="PW343" s="38"/>
      <c r="PX343" s="38"/>
      <c r="PY343" s="38"/>
      <c r="PZ343" s="38"/>
      <c r="QA343" s="38"/>
      <c r="QB343" s="38"/>
      <c r="QC343" s="38"/>
      <c r="QD343" s="38"/>
      <c r="QE343" s="38"/>
      <c r="QF343" s="38"/>
      <c r="QG343" s="38"/>
      <c r="QH343" s="38"/>
      <c r="QI343" s="38"/>
      <c r="QJ343" s="38"/>
      <c r="QK343" s="38"/>
      <c r="QL343" s="38"/>
      <c r="QM343" s="38"/>
      <c r="QN343" s="38"/>
      <c r="QO343" s="38"/>
      <c r="QP343" s="38"/>
      <c r="QQ343" s="38"/>
      <c r="QR343" s="38"/>
      <c r="QS343" s="38"/>
      <c r="QT343" s="38"/>
      <c r="QU343" s="38"/>
      <c r="QV343" s="38"/>
      <c r="QW343" s="38"/>
      <c r="QX343" s="38"/>
      <c r="QY343" s="38"/>
      <c r="QZ343" s="38"/>
      <c r="RA343" s="38"/>
      <c r="RB343" s="38"/>
      <c r="RC343" s="38"/>
      <c r="RD343" s="38"/>
      <c r="RE343" s="38"/>
      <c r="RF343" s="38"/>
      <c r="RG343" s="38"/>
      <c r="RH343" s="38"/>
      <c r="RI343" s="38"/>
      <c r="RJ343" s="38"/>
      <c r="RK343" s="38"/>
      <c r="RL343" s="38"/>
      <c r="RM343" s="38"/>
      <c r="RN343" s="38"/>
      <c r="RO343" s="38"/>
      <c r="RP343" s="38"/>
      <c r="RQ343" s="38"/>
      <c r="RR343" s="38"/>
      <c r="RS343" s="38"/>
      <c r="RT343" s="38"/>
      <c r="RU343" s="38"/>
      <c r="RV343" s="38"/>
      <c r="RW343" s="38"/>
      <c r="RX343" s="38"/>
      <c r="RY343" s="38"/>
      <c r="RZ343" s="38"/>
      <c r="SA343" s="38"/>
      <c r="SB343" s="38"/>
      <c r="SC343" s="38"/>
      <c r="SD343" s="38"/>
      <c r="SE343" s="38"/>
      <c r="SF343" s="38"/>
      <c r="SG343" s="38"/>
      <c r="SH343" s="38"/>
      <c r="SI343" s="38"/>
      <c r="SJ343" s="38"/>
      <c r="SK343" s="38"/>
      <c r="SL343" s="38"/>
      <c r="SM343" s="38"/>
      <c r="SN343" s="38"/>
      <c r="SO343" s="38"/>
      <c r="SP343" s="38"/>
      <c r="SQ343" s="38"/>
      <c r="SR343" s="38"/>
      <c r="SS343" s="38"/>
      <c r="ST343" s="38"/>
      <c r="SU343" s="38"/>
      <c r="SV343" s="38"/>
      <c r="SW343" s="38"/>
      <c r="SX343" s="38"/>
      <c r="SY343" s="38"/>
      <c r="SZ343" s="38"/>
      <c r="TA343" s="38"/>
      <c r="TB343" s="38"/>
      <c r="TC343" s="38"/>
      <c r="TD343" s="38"/>
      <c r="TE343" s="38"/>
      <c r="TF343" s="38"/>
      <c r="TG343" s="38"/>
      <c r="TH343" s="38"/>
      <c r="TI343" s="38"/>
      <c r="TJ343" s="38"/>
      <c r="TK343" s="38"/>
      <c r="TL343" s="38"/>
      <c r="TM343" s="38"/>
      <c r="TN343" s="38"/>
      <c r="TO343" s="38"/>
      <c r="TP343" s="38"/>
      <c r="TQ343" s="38"/>
      <c r="TR343" s="38"/>
      <c r="TS343" s="38"/>
      <c r="TT343" s="38"/>
      <c r="TU343" s="38"/>
      <c r="TV343" s="38"/>
      <c r="TW343" s="38"/>
      <c r="TX343" s="38"/>
      <c r="TY343" s="38"/>
      <c r="TZ343" s="38"/>
      <c r="UA343" s="38"/>
      <c r="UB343" s="38"/>
      <c r="UC343" s="38"/>
      <c r="UD343" s="38"/>
      <c r="UE343" s="38"/>
      <c r="UF343" s="38"/>
      <c r="UG343" s="38"/>
      <c r="UH343" s="38"/>
      <c r="UI343" s="38"/>
      <c r="UJ343" s="38"/>
      <c r="UK343" s="38"/>
      <c r="UL343" s="38"/>
      <c r="UM343" s="38"/>
      <c r="UN343" s="38"/>
      <c r="UO343" s="38"/>
      <c r="UP343" s="38"/>
      <c r="UQ343" s="38"/>
      <c r="UR343" s="38"/>
      <c r="US343" s="38"/>
      <c r="UT343" s="38"/>
      <c r="UU343" s="38"/>
      <c r="UV343" s="38"/>
      <c r="UW343" s="38"/>
      <c r="UX343" s="38"/>
      <c r="UY343" s="38"/>
      <c r="UZ343" s="38"/>
      <c r="VA343" s="38"/>
      <c r="VB343" s="38"/>
      <c r="VC343" s="38"/>
      <c r="VD343" s="38"/>
      <c r="VE343" s="38"/>
      <c r="VF343" s="38"/>
      <c r="VG343" s="38"/>
      <c r="VH343" s="38"/>
      <c r="VI343" s="38"/>
      <c r="VJ343" s="38"/>
      <c r="VK343" s="38"/>
      <c r="VL343" s="38"/>
      <c r="VM343" s="38"/>
      <c r="VN343" s="38"/>
      <c r="VO343" s="38"/>
      <c r="VP343" s="38"/>
      <c r="VQ343" s="38"/>
      <c r="VR343" s="38"/>
      <c r="VS343" s="38"/>
      <c r="VT343" s="38"/>
      <c r="VU343" s="38"/>
      <c r="VV343" s="38"/>
      <c r="VW343" s="38"/>
      <c r="VX343" s="38"/>
      <c r="VY343" s="38"/>
      <c r="VZ343" s="38"/>
      <c r="WA343" s="38"/>
      <c r="WB343" s="38"/>
      <c r="WC343" s="38"/>
      <c r="WD343" s="38"/>
    </row>
    <row r="344" spans="1:602" s="37" customFormat="1" ht="48" customHeight="1">
      <c r="A344" s="507"/>
      <c r="B344" s="530" t="s">
        <v>809</v>
      </c>
      <c r="C344" s="559" t="s">
        <v>810</v>
      </c>
      <c r="D344" s="50" t="s">
        <v>776</v>
      </c>
      <c r="E344" s="50" t="s">
        <v>811</v>
      </c>
      <c r="F344" s="55" t="s">
        <v>136</v>
      </c>
      <c r="G344" s="518">
        <v>43466</v>
      </c>
      <c r="H344" s="55" t="s">
        <v>137</v>
      </c>
      <c r="I344" s="64" t="s">
        <v>14</v>
      </c>
      <c r="J344" s="64" t="s">
        <v>142</v>
      </c>
      <c r="K344" s="64" t="s">
        <v>812</v>
      </c>
      <c r="L344" s="64" t="s">
        <v>146</v>
      </c>
      <c r="M344" s="505">
        <f t="shared" ref="M344:R344" si="34">M345+M346</f>
        <v>4782500</v>
      </c>
      <c r="N344" s="505">
        <f>N345+N346</f>
        <v>4782500</v>
      </c>
      <c r="O344" s="505">
        <f t="shared" si="34"/>
        <v>5183000</v>
      </c>
      <c r="P344" s="513">
        <f>P345+P346</f>
        <v>5183000</v>
      </c>
      <c r="Q344" s="554">
        <f t="shared" si="34"/>
        <v>5183000</v>
      </c>
      <c r="R344" s="554">
        <f t="shared" si="34"/>
        <v>5183000</v>
      </c>
      <c r="S344" s="555"/>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c r="EF344" s="38"/>
      <c r="EG344" s="38"/>
      <c r="EH344" s="38"/>
      <c r="EI344" s="38"/>
      <c r="EJ344" s="38"/>
      <c r="EK344" s="38"/>
      <c r="EL344" s="38"/>
      <c r="EM344" s="38"/>
      <c r="EN344" s="38"/>
      <c r="EO344" s="38"/>
      <c r="EP344" s="38"/>
      <c r="EQ344" s="38"/>
      <c r="ER344" s="38"/>
      <c r="ES344" s="38"/>
      <c r="ET344" s="38"/>
      <c r="EU344" s="38"/>
      <c r="EV344" s="38"/>
      <c r="EW344" s="38"/>
      <c r="EX344" s="38"/>
      <c r="EY344" s="38"/>
      <c r="EZ344" s="38"/>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c r="HO344" s="38"/>
      <c r="HP344" s="38"/>
      <c r="HQ344" s="38"/>
      <c r="HR344" s="38"/>
      <c r="HS344" s="38"/>
      <c r="HT344" s="38"/>
      <c r="HU344" s="38"/>
      <c r="HV344" s="38"/>
      <c r="HW344" s="38"/>
      <c r="HX344" s="38"/>
      <c r="HY344" s="38"/>
      <c r="HZ344" s="38"/>
      <c r="IA344" s="38"/>
      <c r="IB344" s="38"/>
      <c r="IC344" s="38"/>
      <c r="ID344" s="38"/>
      <c r="IE344" s="38"/>
      <c r="IF344" s="38"/>
      <c r="IG344" s="38"/>
      <c r="IH344" s="38"/>
      <c r="II344" s="38"/>
      <c r="IJ344" s="38"/>
      <c r="IK344" s="38"/>
      <c r="IL344" s="38"/>
      <c r="IM344" s="38"/>
      <c r="IN344" s="38"/>
      <c r="IO344" s="38"/>
      <c r="IP344" s="38"/>
      <c r="IQ344" s="38"/>
      <c r="IR344" s="38"/>
      <c r="IS344" s="38"/>
      <c r="IT344" s="38"/>
      <c r="IU344" s="38"/>
      <c r="IV344" s="38"/>
      <c r="IW344" s="38"/>
      <c r="IX344" s="38"/>
      <c r="IY344" s="38"/>
      <c r="IZ344" s="38"/>
      <c r="JA344" s="38"/>
      <c r="JB344" s="38"/>
      <c r="JC344" s="38"/>
      <c r="JD344" s="38"/>
      <c r="JE344" s="38"/>
      <c r="JF344" s="38"/>
      <c r="JG344" s="38"/>
      <c r="JH344" s="38"/>
      <c r="JI344" s="38"/>
      <c r="JJ344" s="38"/>
      <c r="JK344" s="38"/>
      <c r="JL344" s="38"/>
      <c r="JM344" s="38"/>
      <c r="JN344" s="38"/>
      <c r="JO344" s="38"/>
      <c r="JP344" s="38"/>
      <c r="JQ344" s="38"/>
      <c r="JR344" s="38"/>
      <c r="JS344" s="38"/>
      <c r="JT344" s="38"/>
      <c r="JU344" s="38"/>
      <c r="JV344" s="38"/>
      <c r="JW344" s="38"/>
      <c r="JX344" s="38"/>
      <c r="JY344" s="38"/>
      <c r="JZ344" s="38"/>
      <c r="KA344" s="38"/>
      <c r="KB344" s="38"/>
      <c r="KC344" s="38"/>
      <c r="KD344" s="38"/>
      <c r="KE344" s="38"/>
      <c r="KF344" s="38"/>
      <c r="KG344" s="38"/>
      <c r="KH344" s="38"/>
      <c r="KI344" s="38"/>
      <c r="KJ344" s="38"/>
      <c r="KK344" s="38"/>
      <c r="KL344" s="38"/>
      <c r="KM344" s="38"/>
      <c r="KN344" s="38"/>
      <c r="KO344" s="38"/>
      <c r="KP344" s="38"/>
      <c r="KQ344" s="38"/>
      <c r="KR344" s="38"/>
      <c r="KS344" s="38"/>
      <c r="KT344" s="38"/>
      <c r="KU344" s="38"/>
      <c r="KV344" s="38"/>
      <c r="KW344" s="38"/>
      <c r="KX344" s="38"/>
      <c r="KY344" s="38"/>
      <c r="KZ344" s="38"/>
      <c r="LA344" s="38"/>
      <c r="LB344" s="38"/>
      <c r="LC344" s="38"/>
      <c r="LD344" s="38"/>
      <c r="LE344" s="38"/>
      <c r="LF344" s="38"/>
      <c r="LG344" s="38"/>
      <c r="LH344" s="38"/>
      <c r="LI344" s="38"/>
      <c r="LJ344" s="38"/>
      <c r="LK344" s="38"/>
      <c r="LL344" s="38"/>
      <c r="LM344" s="38"/>
      <c r="LN344" s="38"/>
      <c r="LO344" s="38"/>
      <c r="LP344" s="38"/>
      <c r="LQ344" s="38"/>
      <c r="LR344" s="38"/>
      <c r="LS344" s="38"/>
      <c r="LT344" s="38"/>
      <c r="LU344" s="38"/>
      <c r="LV344" s="38"/>
      <c r="LW344" s="38"/>
      <c r="LX344" s="38"/>
      <c r="LY344" s="38"/>
      <c r="LZ344" s="38"/>
      <c r="MA344" s="38"/>
      <c r="MB344" s="38"/>
      <c r="MC344" s="38"/>
      <c r="MD344" s="38"/>
      <c r="ME344" s="38"/>
      <c r="MF344" s="38"/>
      <c r="MG344" s="38"/>
      <c r="MH344" s="38"/>
      <c r="MI344" s="38"/>
      <c r="MJ344" s="38"/>
      <c r="MK344" s="38"/>
      <c r="ML344" s="38"/>
      <c r="MM344" s="38"/>
      <c r="MN344" s="38"/>
      <c r="MO344" s="38"/>
      <c r="MP344" s="38"/>
      <c r="MQ344" s="38"/>
      <c r="MR344" s="38"/>
      <c r="MS344" s="38"/>
      <c r="MT344" s="38"/>
      <c r="MU344" s="38"/>
      <c r="MV344" s="38"/>
      <c r="MW344" s="38"/>
      <c r="MX344" s="38"/>
      <c r="MY344" s="38"/>
      <c r="MZ344" s="38"/>
      <c r="NA344" s="38"/>
      <c r="NB344" s="38"/>
      <c r="NC344" s="38"/>
      <c r="ND344" s="38"/>
      <c r="NE344" s="38"/>
      <c r="NF344" s="38"/>
      <c r="NG344" s="38"/>
      <c r="NH344" s="38"/>
      <c r="NI344" s="38"/>
      <c r="NJ344" s="38"/>
      <c r="NK344" s="38"/>
      <c r="NL344" s="38"/>
      <c r="NM344" s="38"/>
      <c r="NN344" s="38"/>
      <c r="NO344" s="38"/>
      <c r="NP344" s="38"/>
      <c r="NQ344" s="38"/>
      <c r="NR344" s="38"/>
      <c r="NS344" s="38"/>
      <c r="NT344" s="38"/>
      <c r="NU344" s="38"/>
      <c r="NV344" s="38"/>
      <c r="NW344" s="38"/>
      <c r="NX344" s="38"/>
      <c r="NY344" s="38"/>
      <c r="NZ344" s="38"/>
      <c r="OA344" s="38"/>
      <c r="OB344" s="38"/>
      <c r="OC344" s="38"/>
      <c r="OD344" s="38"/>
      <c r="OE344" s="38"/>
      <c r="OF344" s="38"/>
      <c r="OG344" s="38"/>
      <c r="OH344" s="38"/>
      <c r="OI344" s="38"/>
      <c r="OJ344" s="38"/>
      <c r="OK344" s="38"/>
      <c r="OL344" s="38"/>
      <c r="OM344" s="38"/>
      <c r="ON344" s="38"/>
      <c r="OO344" s="38"/>
      <c r="OP344" s="38"/>
      <c r="OQ344" s="38"/>
      <c r="OR344" s="38"/>
      <c r="OS344" s="38"/>
      <c r="OT344" s="38"/>
      <c r="OU344" s="38"/>
      <c r="OV344" s="38"/>
      <c r="OW344" s="38"/>
      <c r="OX344" s="38"/>
      <c r="OY344" s="38"/>
      <c r="OZ344" s="38"/>
      <c r="PA344" s="38"/>
      <c r="PB344" s="38"/>
      <c r="PC344" s="38"/>
      <c r="PD344" s="38"/>
      <c r="PE344" s="38"/>
      <c r="PF344" s="38"/>
      <c r="PG344" s="38"/>
      <c r="PH344" s="38"/>
      <c r="PI344" s="38"/>
      <c r="PJ344" s="38"/>
      <c r="PK344" s="38"/>
      <c r="PL344" s="38"/>
      <c r="PM344" s="38"/>
      <c r="PN344" s="38"/>
      <c r="PO344" s="38"/>
      <c r="PP344" s="38"/>
      <c r="PQ344" s="38"/>
      <c r="PR344" s="38"/>
      <c r="PS344" s="38"/>
      <c r="PT344" s="38"/>
      <c r="PU344" s="38"/>
      <c r="PV344" s="38"/>
      <c r="PW344" s="38"/>
      <c r="PX344" s="38"/>
      <c r="PY344" s="38"/>
      <c r="PZ344" s="38"/>
      <c r="QA344" s="38"/>
      <c r="QB344" s="38"/>
      <c r="QC344" s="38"/>
      <c r="QD344" s="38"/>
      <c r="QE344" s="38"/>
      <c r="QF344" s="38"/>
      <c r="QG344" s="38"/>
      <c r="QH344" s="38"/>
      <c r="QI344" s="38"/>
      <c r="QJ344" s="38"/>
      <c r="QK344" s="38"/>
      <c r="QL344" s="38"/>
      <c r="QM344" s="38"/>
      <c r="QN344" s="38"/>
      <c r="QO344" s="38"/>
      <c r="QP344" s="38"/>
      <c r="QQ344" s="38"/>
      <c r="QR344" s="38"/>
      <c r="QS344" s="38"/>
      <c r="QT344" s="38"/>
      <c r="QU344" s="38"/>
      <c r="QV344" s="38"/>
      <c r="QW344" s="38"/>
      <c r="QX344" s="38"/>
      <c r="QY344" s="38"/>
      <c r="QZ344" s="38"/>
      <c r="RA344" s="38"/>
      <c r="RB344" s="38"/>
      <c r="RC344" s="38"/>
      <c r="RD344" s="38"/>
      <c r="RE344" s="38"/>
      <c r="RF344" s="38"/>
      <c r="RG344" s="38"/>
      <c r="RH344" s="38"/>
      <c r="RI344" s="38"/>
      <c r="RJ344" s="38"/>
      <c r="RK344" s="38"/>
      <c r="RL344" s="38"/>
      <c r="RM344" s="38"/>
      <c r="RN344" s="38"/>
      <c r="RO344" s="38"/>
      <c r="RP344" s="38"/>
      <c r="RQ344" s="38"/>
      <c r="RR344" s="38"/>
      <c r="RS344" s="38"/>
      <c r="RT344" s="38"/>
      <c r="RU344" s="38"/>
      <c r="RV344" s="38"/>
      <c r="RW344" s="38"/>
      <c r="RX344" s="38"/>
      <c r="RY344" s="38"/>
      <c r="RZ344" s="38"/>
      <c r="SA344" s="38"/>
      <c r="SB344" s="38"/>
      <c r="SC344" s="38"/>
      <c r="SD344" s="38"/>
      <c r="SE344" s="38"/>
      <c r="SF344" s="38"/>
      <c r="SG344" s="38"/>
      <c r="SH344" s="38"/>
      <c r="SI344" s="38"/>
      <c r="SJ344" s="38"/>
      <c r="SK344" s="38"/>
      <c r="SL344" s="38"/>
      <c r="SM344" s="38"/>
      <c r="SN344" s="38"/>
      <c r="SO344" s="38"/>
      <c r="SP344" s="38"/>
      <c r="SQ344" s="38"/>
      <c r="SR344" s="38"/>
      <c r="SS344" s="38"/>
      <c r="ST344" s="38"/>
      <c r="SU344" s="38"/>
      <c r="SV344" s="38"/>
      <c r="SW344" s="38"/>
      <c r="SX344" s="38"/>
      <c r="SY344" s="38"/>
      <c r="SZ344" s="38"/>
      <c r="TA344" s="38"/>
      <c r="TB344" s="38"/>
      <c r="TC344" s="38"/>
      <c r="TD344" s="38"/>
      <c r="TE344" s="38"/>
      <c r="TF344" s="38"/>
      <c r="TG344" s="38"/>
      <c r="TH344" s="38"/>
      <c r="TI344" s="38"/>
      <c r="TJ344" s="38"/>
      <c r="TK344" s="38"/>
      <c r="TL344" s="38"/>
      <c r="TM344" s="38"/>
      <c r="TN344" s="38"/>
      <c r="TO344" s="38"/>
      <c r="TP344" s="38"/>
      <c r="TQ344" s="38"/>
      <c r="TR344" s="38"/>
      <c r="TS344" s="38"/>
      <c r="TT344" s="38"/>
      <c r="TU344" s="38"/>
      <c r="TV344" s="38"/>
      <c r="TW344" s="38"/>
      <c r="TX344" s="38"/>
      <c r="TY344" s="38"/>
      <c r="TZ344" s="38"/>
      <c r="UA344" s="38"/>
      <c r="UB344" s="38"/>
      <c r="UC344" s="38"/>
      <c r="UD344" s="38"/>
      <c r="UE344" s="38"/>
      <c r="UF344" s="38"/>
      <c r="UG344" s="38"/>
      <c r="UH344" s="38"/>
      <c r="UI344" s="38"/>
      <c r="UJ344" s="38"/>
      <c r="UK344" s="38"/>
      <c r="UL344" s="38"/>
      <c r="UM344" s="38"/>
      <c r="UN344" s="38"/>
      <c r="UO344" s="38"/>
      <c r="UP344" s="38"/>
      <c r="UQ344" s="38"/>
      <c r="UR344" s="38"/>
      <c r="US344" s="38"/>
      <c r="UT344" s="38"/>
      <c r="UU344" s="38"/>
      <c r="UV344" s="38"/>
      <c r="UW344" s="38"/>
      <c r="UX344" s="38"/>
      <c r="UY344" s="38"/>
      <c r="UZ344" s="38"/>
      <c r="VA344" s="38"/>
      <c r="VB344" s="38"/>
      <c r="VC344" s="38"/>
      <c r="VD344" s="38"/>
      <c r="VE344" s="38"/>
      <c r="VF344" s="38"/>
      <c r="VG344" s="38"/>
      <c r="VH344" s="38"/>
      <c r="VI344" s="38"/>
      <c r="VJ344" s="38"/>
      <c r="VK344" s="38"/>
      <c r="VL344" s="38"/>
      <c r="VM344" s="38"/>
      <c r="VN344" s="38"/>
      <c r="VO344" s="38"/>
      <c r="VP344" s="38"/>
      <c r="VQ344" s="38"/>
      <c r="VR344" s="38"/>
      <c r="VS344" s="38"/>
      <c r="VT344" s="38"/>
      <c r="VU344" s="38"/>
      <c r="VV344" s="38"/>
      <c r="VW344" s="38"/>
      <c r="VX344" s="38"/>
      <c r="VY344" s="38"/>
      <c r="VZ344" s="38"/>
      <c r="WA344" s="38"/>
      <c r="WB344" s="38"/>
      <c r="WC344" s="38"/>
      <c r="WD344" s="38"/>
    </row>
    <row r="345" spans="1:602" s="37" customFormat="1" ht="28.5" customHeight="1">
      <c r="A345" s="507"/>
      <c r="B345" s="536"/>
      <c r="C345" s="530"/>
      <c r="D345" s="531"/>
      <c r="E345" s="531"/>
      <c r="F345" s="56"/>
      <c r="G345" s="56"/>
      <c r="H345" s="56"/>
      <c r="I345" s="533" t="s">
        <v>14</v>
      </c>
      <c r="J345" s="533" t="s">
        <v>142</v>
      </c>
      <c r="K345" s="533" t="s">
        <v>812</v>
      </c>
      <c r="L345" s="533" t="s">
        <v>144</v>
      </c>
      <c r="M345" s="520">
        <v>0</v>
      </c>
      <c r="N345" s="520">
        <v>0</v>
      </c>
      <c r="O345" s="521">
        <v>0</v>
      </c>
      <c r="P345" s="521">
        <v>0</v>
      </c>
      <c r="Q345" s="522">
        <v>0</v>
      </c>
      <c r="R345" s="522">
        <v>0</v>
      </c>
      <c r="S345" s="514">
        <v>3</v>
      </c>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c r="EF345" s="38"/>
      <c r="EG345" s="38"/>
      <c r="EH345" s="38"/>
      <c r="EI345" s="38"/>
      <c r="EJ345" s="38"/>
      <c r="EK345" s="38"/>
      <c r="EL345" s="38"/>
      <c r="EM345" s="38"/>
      <c r="EN345" s="38"/>
      <c r="EO345" s="38"/>
      <c r="EP345" s="38"/>
      <c r="EQ345" s="38"/>
      <c r="ER345" s="38"/>
      <c r="ES345" s="38"/>
      <c r="ET345" s="38"/>
      <c r="EU345" s="38"/>
      <c r="EV345" s="38"/>
      <c r="EW345" s="38"/>
      <c r="EX345" s="38"/>
      <c r="EY345" s="38"/>
      <c r="EZ345" s="38"/>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c r="HO345" s="38"/>
      <c r="HP345" s="38"/>
      <c r="HQ345" s="38"/>
      <c r="HR345" s="38"/>
      <c r="HS345" s="38"/>
      <c r="HT345" s="38"/>
      <c r="HU345" s="38"/>
      <c r="HV345" s="38"/>
      <c r="HW345" s="38"/>
      <c r="HX345" s="38"/>
      <c r="HY345" s="38"/>
      <c r="HZ345" s="38"/>
      <c r="IA345" s="38"/>
      <c r="IB345" s="38"/>
      <c r="IC345" s="38"/>
      <c r="ID345" s="38"/>
      <c r="IE345" s="38"/>
      <c r="IF345" s="38"/>
      <c r="IG345" s="38"/>
      <c r="IH345" s="38"/>
      <c r="II345" s="38"/>
      <c r="IJ345" s="38"/>
      <c r="IK345" s="38"/>
      <c r="IL345" s="38"/>
      <c r="IM345" s="38"/>
      <c r="IN345" s="38"/>
      <c r="IO345" s="38"/>
      <c r="IP345" s="38"/>
      <c r="IQ345" s="38"/>
      <c r="IR345" s="38"/>
      <c r="IS345" s="38"/>
      <c r="IT345" s="38"/>
      <c r="IU345" s="38"/>
      <c r="IV345" s="38"/>
      <c r="IW345" s="38"/>
      <c r="IX345" s="38"/>
      <c r="IY345" s="38"/>
      <c r="IZ345" s="38"/>
      <c r="JA345" s="38"/>
      <c r="JB345" s="38"/>
      <c r="JC345" s="38"/>
      <c r="JD345" s="38"/>
      <c r="JE345" s="38"/>
      <c r="JF345" s="38"/>
      <c r="JG345" s="38"/>
      <c r="JH345" s="38"/>
      <c r="JI345" s="38"/>
      <c r="JJ345" s="38"/>
      <c r="JK345" s="38"/>
      <c r="JL345" s="38"/>
      <c r="JM345" s="38"/>
      <c r="JN345" s="38"/>
      <c r="JO345" s="38"/>
      <c r="JP345" s="38"/>
      <c r="JQ345" s="38"/>
      <c r="JR345" s="38"/>
      <c r="JS345" s="38"/>
      <c r="JT345" s="38"/>
      <c r="JU345" s="38"/>
      <c r="JV345" s="38"/>
      <c r="JW345" s="38"/>
      <c r="JX345" s="38"/>
      <c r="JY345" s="38"/>
      <c r="JZ345" s="38"/>
      <c r="KA345" s="38"/>
      <c r="KB345" s="38"/>
      <c r="KC345" s="38"/>
      <c r="KD345" s="38"/>
      <c r="KE345" s="38"/>
      <c r="KF345" s="38"/>
      <c r="KG345" s="38"/>
      <c r="KH345" s="38"/>
      <c r="KI345" s="38"/>
      <c r="KJ345" s="38"/>
      <c r="KK345" s="38"/>
      <c r="KL345" s="38"/>
      <c r="KM345" s="38"/>
      <c r="KN345" s="38"/>
      <c r="KO345" s="38"/>
      <c r="KP345" s="38"/>
      <c r="KQ345" s="38"/>
      <c r="KR345" s="38"/>
      <c r="KS345" s="38"/>
      <c r="KT345" s="38"/>
      <c r="KU345" s="38"/>
      <c r="KV345" s="38"/>
      <c r="KW345" s="38"/>
      <c r="KX345" s="38"/>
      <c r="KY345" s="38"/>
      <c r="KZ345" s="38"/>
      <c r="LA345" s="38"/>
      <c r="LB345" s="38"/>
      <c r="LC345" s="38"/>
      <c r="LD345" s="38"/>
      <c r="LE345" s="38"/>
      <c r="LF345" s="38"/>
      <c r="LG345" s="38"/>
      <c r="LH345" s="38"/>
      <c r="LI345" s="38"/>
      <c r="LJ345" s="38"/>
      <c r="LK345" s="38"/>
      <c r="LL345" s="38"/>
      <c r="LM345" s="38"/>
      <c r="LN345" s="38"/>
      <c r="LO345" s="38"/>
      <c r="LP345" s="38"/>
      <c r="LQ345" s="38"/>
      <c r="LR345" s="38"/>
      <c r="LS345" s="38"/>
      <c r="LT345" s="38"/>
      <c r="LU345" s="38"/>
      <c r="LV345" s="38"/>
      <c r="LW345" s="38"/>
      <c r="LX345" s="38"/>
      <c r="LY345" s="38"/>
      <c r="LZ345" s="38"/>
      <c r="MA345" s="38"/>
      <c r="MB345" s="38"/>
      <c r="MC345" s="38"/>
      <c r="MD345" s="38"/>
      <c r="ME345" s="38"/>
      <c r="MF345" s="38"/>
      <c r="MG345" s="38"/>
      <c r="MH345" s="38"/>
      <c r="MI345" s="38"/>
      <c r="MJ345" s="38"/>
      <c r="MK345" s="38"/>
      <c r="ML345" s="38"/>
      <c r="MM345" s="38"/>
      <c r="MN345" s="38"/>
      <c r="MO345" s="38"/>
      <c r="MP345" s="38"/>
      <c r="MQ345" s="38"/>
      <c r="MR345" s="38"/>
      <c r="MS345" s="38"/>
      <c r="MT345" s="38"/>
      <c r="MU345" s="38"/>
      <c r="MV345" s="38"/>
      <c r="MW345" s="38"/>
      <c r="MX345" s="38"/>
      <c r="MY345" s="38"/>
      <c r="MZ345" s="38"/>
      <c r="NA345" s="38"/>
      <c r="NB345" s="38"/>
      <c r="NC345" s="38"/>
      <c r="ND345" s="38"/>
      <c r="NE345" s="38"/>
      <c r="NF345" s="38"/>
      <c r="NG345" s="38"/>
      <c r="NH345" s="38"/>
      <c r="NI345" s="38"/>
      <c r="NJ345" s="38"/>
      <c r="NK345" s="38"/>
      <c r="NL345" s="38"/>
      <c r="NM345" s="38"/>
      <c r="NN345" s="38"/>
      <c r="NO345" s="38"/>
      <c r="NP345" s="38"/>
      <c r="NQ345" s="38"/>
      <c r="NR345" s="38"/>
      <c r="NS345" s="38"/>
      <c r="NT345" s="38"/>
      <c r="NU345" s="38"/>
      <c r="NV345" s="38"/>
      <c r="NW345" s="38"/>
      <c r="NX345" s="38"/>
      <c r="NY345" s="38"/>
      <c r="NZ345" s="38"/>
      <c r="OA345" s="38"/>
      <c r="OB345" s="38"/>
      <c r="OC345" s="38"/>
      <c r="OD345" s="38"/>
      <c r="OE345" s="38"/>
      <c r="OF345" s="38"/>
      <c r="OG345" s="38"/>
      <c r="OH345" s="38"/>
      <c r="OI345" s="38"/>
      <c r="OJ345" s="38"/>
      <c r="OK345" s="38"/>
      <c r="OL345" s="38"/>
      <c r="OM345" s="38"/>
      <c r="ON345" s="38"/>
      <c r="OO345" s="38"/>
      <c r="OP345" s="38"/>
      <c r="OQ345" s="38"/>
      <c r="OR345" s="38"/>
      <c r="OS345" s="38"/>
      <c r="OT345" s="38"/>
      <c r="OU345" s="38"/>
      <c r="OV345" s="38"/>
      <c r="OW345" s="38"/>
      <c r="OX345" s="38"/>
      <c r="OY345" s="38"/>
      <c r="OZ345" s="38"/>
      <c r="PA345" s="38"/>
      <c r="PB345" s="38"/>
      <c r="PC345" s="38"/>
      <c r="PD345" s="38"/>
      <c r="PE345" s="38"/>
      <c r="PF345" s="38"/>
      <c r="PG345" s="38"/>
      <c r="PH345" s="38"/>
      <c r="PI345" s="38"/>
      <c r="PJ345" s="38"/>
      <c r="PK345" s="38"/>
      <c r="PL345" s="38"/>
      <c r="PM345" s="38"/>
      <c r="PN345" s="38"/>
      <c r="PO345" s="38"/>
      <c r="PP345" s="38"/>
      <c r="PQ345" s="38"/>
      <c r="PR345" s="38"/>
      <c r="PS345" s="38"/>
      <c r="PT345" s="38"/>
      <c r="PU345" s="38"/>
      <c r="PV345" s="38"/>
      <c r="PW345" s="38"/>
      <c r="PX345" s="38"/>
      <c r="PY345" s="38"/>
      <c r="PZ345" s="38"/>
      <c r="QA345" s="38"/>
      <c r="QB345" s="38"/>
      <c r="QC345" s="38"/>
      <c r="QD345" s="38"/>
      <c r="QE345" s="38"/>
      <c r="QF345" s="38"/>
      <c r="QG345" s="38"/>
      <c r="QH345" s="38"/>
      <c r="QI345" s="38"/>
      <c r="QJ345" s="38"/>
      <c r="QK345" s="38"/>
      <c r="QL345" s="38"/>
      <c r="QM345" s="38"/>
      <c r="QN345" s="38"/>
      <c r="QO345" s="38"/>
      <c r="QP345" s="38"/>
      <c r="QQ345" s="38"/>
      <c r="QR345" s="38"/>
      <c r="QS345" s="38"/>
      <c r="QT345" s="38"/>
      <c r="QU345" s="38"/>
      <c r="QV345" s="38"/>
      <c r="QW345" s="38"/>
      <c r="QX345" s="38"/>
      <c r="QY345" s="38"/>
      <c r="QZ345" s="38"/>
      <c r="RA345" s="38"/>
      <c r="RB345" s="38"/>
      <c r="RC345" s="38"/>
      <c r="RD345" s="38"/>
      <c r="RE345" s="38"/>
      <c r="RF345" s="38"/>
      <c r="RG345" s="38"/>
      <c r="RH345" s="38"/>
      <c r="RI345" s="38"/>
      <c r="RJ345" s="38"/>
      <c r="RK345" s="38"/>
      <c r="RL345" s="38"/>
      <c r="RM345" s="38"/>
      <c r="RN345" s="38"/>
      <c r="RO345" s="38"/>
      <c r="RP345" s="38"/>
      <c r="RQ345" s="38"/>
      <c r="RR345" s="38"/>
      <c r="RS345" s="38"/>
      <c r="RT345" s="38"/>
      <c r="RU345" s="38"/>
      <c r="RV345" s="38"/>
      <c r="RW345" s="38"/>
      <c r="RX345" s="38"/>
      <c r="RY345" s="38"/>
      <c r="RZ345" s="38"/>
      <c r="SA345" s="38"/>
      <c r="SB345" s="38"/>
      <c r="SC345" s="38"/>
      <c r="SD345" s="38"/>
      <c r="SE345" s="38"/>
      <c r="SF345" s="38"/>
      <c r="SG345" s="38"/>
      <c r="SH345" s="38"/>
      <c r="SI345" s="38"/>
      <c r="SJ345" s="38"/>
      <c r="SK345" s="38"/>
      <c r="SL345" s="38"/>
      <c r="SM345" s="38"/>
      <c r="SN345" s="38"/>
      <c r="SO345" s="38"/>
      <c r="SP345" s="38"/>
      <c r="SQ345" s="38"/>
      <c r="SR345" s="38"/>
      <c r="SS345" s="38"/>
      <c r="ST345" s="38"/>
      <c r="SU345" s="38"/>
      <c r="SV345" s="38"/>
      <c r="SW345" s="38"/>
      <c r="SX345" s="38"/>
      <c r="SY345" s="38"/>
      <c r="SZ345" s="38"/>
      <c r="TA345" s="38"/>
      <c r="TB345" s="38"/>
      <c r="TC345" s="38"/>
      <c r="TD345" s="38"/>
      <c r="TE345" s="38"/>
      <c r="TF345" s="38"/>
      <c r="TG345" s="38"/>
      <c r="TH345" s="38"/>
      <c r="TI345" s="38"/>
      <c r="TJ345" s="38"/>
      <c r="TK345" s="38"/>
      <c r="TL345" s="38"/>
      <c r="TM345" s="38"/>
      <c r="TN345" s="38"/>
      <c r="TO345" s="38"/>
      <c r="TP345" s="38"/>
      <c r="TQ345" s="38"/>
      <c r="TR345" s="38"/>
      <c r="TS345" s="38"/>
      <c r="TT345" s="38"/>
      <c r="TU345" s="38"/>
      <c r="TV345" s="38"/>
      <c r="TW345" s="38"/>
      <c r="TX345" s="38"/>
      <c r="TY345" s="38"/>
      <c r="TZ345" s="38"/>
      <c r="UA345" s="38"/>
      <c r="UB345" s="38"/>
      <c r="UC345" s="38"/>
      <c r="UD345" s="38"/>
      <c r="UE345" s="38"/>
      <c r="UF345" s="38"/>
      <c r="UG345" s="38"/>
      <c r="UH345" s="38"/>
      <c r="UI345" s="38"/>
      <c r="UJ345" s="38"/>
      <c r="UK345" s="38"/>
      <c r="UL345" s="38"/>
      <c r="UM345" s="38"/>
      <c r="UN345" s="38"/>
      <c r="UO345" s="38"/>
      <c r="UP345" s="38"/>
      <c r="UQ345" s="38"/>
      <c r="UR345" s="38"/>
      <c r="US345" s="38"/>
      <c r="UT345" s="38"/>
      <c r="UU345" s="38"/>
      <c r="UV345" s="38"/>
      <c r="UW345" s="38"/>
      <c r="UX345" s="38"/>
      <c r="UY345" s="38"/>
      <c r="UZ345" s="38"/>
      <c r="VA345" s="38"/>
      <c r="VB345" s="38"/>
      <c r="VC345" s="38"/>
      <c r="VD345" s="38"/>
      <c r="VE345" s="38"/>
      <c r="VF345" s="38"/>
      <c r="VG345" s="38"/>
      <c r="VH345" s="38"/>
      <c r="VI345" s="38"/>
      <c r="VJ345" s="38"/>
      <c r="VK345" s="38"/>
      <c r="VL345" s="38"/>
      <c r="VM345" s="38"/>
      <c r="VN345" s="38"/>
      <c r="VO345" s="38"/>
      <c r="VP345" s="38"/>
      <c r="VQ345" s="38"/>
      <c r="VR345" s="38"/>
      <c r="VS345" s="38"/>
      <c r="VT345" s="38"/>
      <c r="VU345" s="38"/>
      <c r="VV345" s="38"/>
      <c r="VW345" s="38"/>
      <c r="VX345" s="38"/>
      <c r="VY345" s="38"/>
      <c r="VZ345" s="38"/>
      <c r="WA345" s="38"/>
      <c r="WB345" s="38"/>
      <c r="WC345" s="38"/>
      <c r="WD345" s="38"/>
    </row>
    <row r="346" spans="1:602" s="37" customFormat="1" ht="31.5" customHeight="1">
      <c r="A346" s="507"/>
      <c r="B346" s="560" t="s">
        <v>813</v>
      </c>
      <c r="C346" s="558"/>
      <c r="D346" s="531"/>
      <c r="E346" s="531"/>
      <c r="F346" s="56"/>
      <c r="G346" s="56"/>
      <c r="H346" s="56"/>
      <c r="I346" s="533" t="s">
        <v>14</v>
      </c>
      <c r="J346" s="533" t="s">
        <v>142</v>
      </c>
      <c r="K346" s="533" t="s">
        <v>812</v>
      </c>
      <c r="L346" s="533" t="s">
        <v>202</v>
      </c>
      <c r="M346" s="520">
        <v>4782500</v>
      </c>
      <c r="N346" s="520">
        <v>4782500</v>
      </c>
      <c r="O346" s="521">
        <v>5183000</v>
      </c>
      <c r="P346" s="521">
        <v>5183000</v>
      </c>
      <c r="Q346" s="522">
        <v>5183000</v>
      </c>
      <c r="R346" s="522">
        <v>5183000</v>
      </c>
      <c r="S346" s="514">
        <v>3</v>
      </c>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c r="EL346" s="38"/>
      <c r="EM346" s="38"/>
      <c r="EN346" s="38"/>
      <c r="EO346" s="38"/>
      <c r="EP346" s="38"/>
      <c r="EQ346" s="38"/>
      <c r="ER346" s="38"/>
      <c r="ES346" s="38"/>
      <c r="ET346" s="38"/>
      <c r="EU346" s="38"/>
      <c r="EV346" s="38"/>
      <c r="EW346" s="38"/>
      <c r="EX346" s="38"/>
      <c r="EY346" s="38"/>
      <c r="EZ346" s="38"/>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c r="HO346" s="38"/>
      <c r="HP346" s="38"/>
      <c r="HQ346" s="38"/>
      <c r="HR346" s="38"/>
      <c r="HS346" s="38"/>
      <c r="HT346" s="38"/>
      <c r="HU346" s="38"/>
      <c r="HV346" s="38"/>
      <c r="HW346" s="38"/>
      <c r="HX346" s="38"/>
      <c r="HY346" s="38"/>
      <c r="HZ346" s="38"/>
      <c r="IA346" s="38"/>
      <c r="IB346" s="38"/>
      <c r="IC346" s="38"/>
      <c r="ID346" s="38"/>
      <c r="IE346" s="38"/>
      <c r="IF346" s="38"/>
      <c r="IG346" s="38"/>
      <c r="IH346" s="38"/>
      <c r="II346" s="38"/>
      <c r="IJ346" s="38"/>
      <c r="IK346" s="38"/>
      <c r="IL346" s="38"/>
      <c r="IM346" s="38"/>
      <c r="IN346" s="38"/>
      <c r="IO346" s="38"/>
      <c r="IP346" s="38"/>
      <c r="IQ346" s="38"/>
      <c r="IR346" s="38"/>
      <c r="IS346" s="38"/>
      <c r="IT346" s="38"/>
      <c r="IU346" s="38"/>
      <c r="IV346" s="38"/>
      <c r="IW346" s="38"/>
      <c r="IX346" s="38"/>
      <c r="IY346" s="38"/>
      <c r="IZ346" s="38"/>
      <c r="JA346" s="38"/>
      <c r="JB346" s="38"/>
      <c r="JC346" s="38"/>
      <c r="JD346" s="38"/>
      <c r="JE346" s="38"/>
      <c r="JF346" s="38"/>
      <c r="JG346" s="38"/>
      <c r="JH346" s="38"/>
      <c r="JI346" s="38"/>
      <c r="JJ346" s="38"/>
      <c r="JK346" s="38"/>
      <c r="JL346" s="38"/>
      <c r="JM346" s="38"/>
      <c r="JN346" s="38"/>
      <c r="JO346" s="38"/>
      <c r="JP346" s="38"/>
      <c r="JQ346" s="38"/>
      <c r="JR346" s="38"/>
      <c r="JS346" s="38"/>
      <c r="JT346" s="38"/>
      <c r="JU346" s="38"/>
      <c r="JV346" s="38"/>
      <c r="JW346" s="38"/>
      <c r="JX346" s="38"/>
      <c r="JY346" s="38"/>
      <c r="JZ346" s="38"/>
      <c r="KA346" s="38"/>
      <c r="KB346" s="38"/>
      <c r="KC346" s="38"/>
      <c r="KD346" s="38"/>
      <c r="KE346" s="38"/>
      <c r="KF346" s="38"/>
      <c r="KG346" s="38"/>
      <c r="KH346" s="38"/>
      <c r="KI346" s="38"/>
      <c r="KJ346" s="38"/>
      <c r="KK346" s="38"/>
      <c r="KL346" s="38"/>
      <c r="KM346" s="38"/>
      <c r="KN346" s="38"/>
      <c r="KO346" s="38"/>
      <c r="KP346" s="38"/>
      <c r="KQ346" s="38"/>
      <c r="KR346" s="38"/>
      <c r="KS346" s="38"/>
      <c r="KT346" s="38"/>
      <c r="KU346" s="38"/>
      <c r="KV346" s="38"/>
      <c r="KW346" s="38"/>
      <c r="KX346" s="38"/>
      <c r="KY346" s="38"/>
      <c r="KZ346" s="38"/>
      <c r="LA346" s="38"/>
      <c r="LB346" s="38"/>
      <c r="LC346" s="38"/>
      <c r="LD346" s="38"/>
      <c r="LE346" s="38"/>
      <c r="LF346" s="38"/>
      <c r="LG346" s="38"/>
      <c r="LH346" s="38"/>
      <c r="LI346" s="38"/>
      <c r="LJ346" s="38"/>
      <c r="LK346" s="38"/>
      <c r="LL346" s="38"/>
      <c r="LM346" s="38"/>
      <c r="LN346" s="38"/>
      <c r="LO346" s="38"/>
      <c r="LP346" s="38"/>
      <c r="LQ346" s="38"/>
      <c r="LR346" s="38"/>
      <c r="LS346" s="38"/>
      <c r="LT346" s="38"/>
      <c r="LU346" s="38"/>
      <c r="LV346" s="38"/>
      <c r="LW346" s="38"/>
      <c r="LX346" s="38"/>
      <c r="LY346" s="38"/>
      <c r="LZ346" s="38"/>
      <c r="MA346" s="38"/>
      <c r="MB346" s="38"/>
      <c r="MC346" s="38"/>
      <c r="MD346" s="38"/>
      <c r="ME346" s="38"/>
      <c r="MF346" s="38"/>
      <c r="MG346" s="38"/>
      <c r="MH346" s="38"/>
      <c r="MI346" s="38"/>
      <c r="MJ346" s="38"/>
      <c r="MK346" s="38"/>
      <c r="ML346" s="38"/>
      <c r="MM346" s="38"/>
      <c r="MN346" s="38"/>
      <c r="MO346" s="38"/>
      <c r="MP346" s="38"/>
      <c r="MQ346" s="38"/>
      <c r="MR346" s="38"/>
      <c r="MS346" s="38"/>
      <c r="MT346" s="38"/>
      <c r="MU346" s="38"/>
      <c r="MV346" s="38"/>
      <c r="MW346" s="38"/>
      <c r="MX346" s="38"/>
      <c r="MY346" s="38"/>
      <c r="MZ346" s="38"/>
      <c r="NA346" s="38"/>
      <c r="NB346" s="38"/>
      <c r="NC346" s="38"/>
      <c r="ND346" s="38"/>
      <c r="NE346" s="38"/>
      <c r="NF346" s="38"/>
      <c r="NG346" s="38"/>
      <c r="NH346" s="38"/>
      <c r="NI346" s="38"/>
      <c r="NJ346" s="38"/>
      <c r="NK346" s="38"/>
      <c r="NL346" s="38"/>
      <c r="NM346" s="38"/>
      <c r="NN346" s="38"/>
      <c r="NO346" s="38"/>
      <c r="NP346" s="38"/>
      <c r="NQ346" s="38"/>
      <c r="NR346" s="38"/>
      <c r="NS346" s="38"/>
      <c r="NT346" s="38"/>
      <c r="NU346" s="38"/>
      <c r="NV346" s="38"/>
      <c r="NW346" s="38"/>
      <c r="NX346" s="38"/>
      <c r="NY346" s="38"/>
      <c r="NZ346" s="38"/>
      <c r="OA346" s="38"/>
      <c r="OB346" s="38"/>
      <c r="OC346" s="38"/>
      <c r="OD346" s="38"/>
      <c r="OE346" s="38"/>
      <c r="OF346" s="38"/>
      <c r="OG346" s="38"/>
      <c r="OH346" s="38"/>
      <c r="OI346" s="38"/>
      <c r="OJ346" s="38"/>
      <c r="OK346" s="38"/>
      <c r="OL346" s="38"/>
      <c r="OM346" s="38"/>
      <c r="ON346" s="38"/>
      <c r="OO346" s="38"/>
      <c r="OP346" s="38"/>
      <c r="OQ346" s="38"/>
      <c r="OR346" s="38"/>
      <c r="OS346" s="38"/>
      <c r="OT346" s="38"/>
      <c r="OU346" s="38"/>
      <c r="OV346" s="38"/>
      <c r="OW346" s="38"/>
      <c r="OX346" s="38"/>
      <c r="OY346" s="38"/>
      <c r="OZ346" s="38"/>
      <c r="PA346" s="38"/>
      <c r="PB346" s="38"/>
      <c r="PC346" s="38"/>
      <c r="PD346" s="38"/>
      <c r="PE346" s="38"/>
      <c r="PF346" s="38"/>
      <c r="PG346" s="38"/>
      <c r="PH346" s="38"/>
      <c r="PI346" s="38"/>
      <c r="PJ346" s="38"/>
      <c r="PK346" s="38"/>
      <c r="PL346" s="38"/>
      <c r="PM346" s="38"/>
      <c r="PN346" s="38"/>
      <c r="PO346" s="38"/>
      <c r="PP346" s="38"/>
      <c r="PQ346" s="38"/>
      <c r="PR346" s="38"/>
      <c r="PS346" s="38"/>
      <c r="PT346" s="38"/>
      <c r="PU346" s="38"/>
      <c r="PV346" s="38"/>
      <c r="PW346" s="38"/>
      <c r="PX346" s="38"/>
      <c r="PY346" s="38"/>
      <c r="PZ346" s="38"/>
      <c r="QA346" s="38"/>
      <c r="QB346" s="38"/>
      <c r="QC346" s="38"/>
      <c r="QD346" s="38"/>
      <c r="QE346" s="38"/>
      <c r="QF346" s="38"/>
      <c r="QG346" s="38"/>
      <c r="QH346" s="38"/>
      <c r="QI346" s="38"/>
      <c r="QJ346" s="38"/>
      <c r="QK346" s="38"/>
      <c r="QL346" s="38"/>
      <c r="QM346" s="38"/>
      <c r="QN346" s="38"/>
      <c r="QO346" s="38"/>
      <c r="QP346" s="38"/>
      <c r="QQ346" s="38"/>
      <c r="QR346" s="38"/>
      <c r="QS346" s="38"/>
      <c r="QT346" s="38"/>
      <c r="QU346" s="38"/>
      <c r="QV346" s="38"/>
      <c r="QW346" s="38"/>
      <c r="QX346" s="38"/>
      <c r="QY346" s="38"/>
      <c r="QZ346" s="38"/>
      <c r="RA346" s="38"/>
      <c r="RB346" s="38"/>
      <c r="RC346" s="38"/>
      <c r="RD346" s="38"/>
      <c r="RE346" s="38"/>
      <c r="RF346" s="38"/>
      <c r="RG346" s="38"/>
      <c r="RH346" s="38"/>
      <c r="RI346" s="38"/>
      <c r="RJ346" s="38"/>
      <c r="RK346" s="38"/>
      <c r="RL346" s="38"/>
      <c r="RM346" s="38"/>
      <c r="RN346" s="38"/>
      <c r="RO346" s="38"/>
      <c r="RP346" s="38"/>
      <c r="RQ346" s="38"/>
      <c r="RR346" s="38"/>
      <c r="RS346" s="38"/>
      <c r="RT346" s="38"/>
      <c r="RU346" s="38"/>
      <c r="RV346" s="38"/>
      <c r="RW346" s="38"/>
      <c r="RX346" s="38"/>
      <c r="RY346" s="38"/>
      <c r="RZ346" s="38"/>
      <c r="SA346" s="38"/>
      <c r="SB346" s="38"/>
      <c r="SC346" s="38"/>
      <c r="SD346" s="38"/>
      <c r="SE346" s="38"/>
      <c r="SF346" s="38"/>
      <c r="SG346" s="38"/>
      <c r="SH346" s="38"/>
      <c r="SI346" s="38"/>
      <c r="SJ346" s="38"/>
      <c r="SK346" s="38"/>
      <c r="SL346" s="38"/>
      <c r="SM346" s="38"/>
      <c r="SN346" s="38"/>
      <c r="SO346" s="38"/>
      <c r="SP346" s="38"/>
      <c r="SQ346" s="38"/>
      <c r="SR346" s="38"/>
      <c r="SS346" s="38"/>
      <c r="ST346" s="38"/>
      <c r="SU346" s="38"/>
      <c r="SV346" s="38"/>
      <c r="SW346" s="38"/>
      <c r="SX346" s="38"/>
      <c r="SY346" s="38"/>
      <c r="SZ346" s="38"/>
      <c r="TA346" s="38"/>
      <c r="TB346" s="38"/>
      <c r="TC346" s="38"/>
      <c r="TD346" s="38"/>
      <c r="TE346" s="38"/>
      <c r="TF346" s="38"/>
      <c r="TG346" s="38"/>
      <c r="TH346" s="38"/>
      <c r="TI346" s="38"/>
      <c r="TJ346" s="38"/>
      <c r="TK346" s="38"/>
      <c r="TL346" s="38"/>
      <c r="TM346" s="38"/>
      <c r="TN346" s="38"/>
      <c r="TO346" s="38"/>
      <c r="TP346" s="38"/>
      <c r="TQ346" s="38"/>
      <c r="TR346" s="38"/>
      <c r="TS346" s="38"/>
      <c r="TT346" s="38"/>
      <c r="TU346" s="38"/>
      <c r="TV346" s="38"/>
      <c r="TW346" s="38"/>
      <c r="TX346" s="38"/>
      <c r="TY346" s="38"/>
      <c r="TZ346" s="38"/>
      <c r="UA346" s="38"/>
      <c r="UB346" s="38"/>
      <c r="UC346" s="38"/>
      <c r="UD346" s="38"/>
      <c r="UE346" s="38"/>
      <c r="UF346" s="38"/>
      <c r="UG346" s="38"/>
      <c r="UH346" s="38"/>
      <c r="UI346" s="38"/>
      <c r="UJ346" s="38"/>
      <c r="UK346" s="38"/>
      <c r="UL346" s="38"/>
      <c r="UM346" s="38"/>
      <c r="UN346" s="38"/>
      <c r="UO346" s="38"/>
      <c r="UP346" s="38"/>
      <c r="UQ346" s="38"/>
      <c r="UR346" s="38"/>
      <c r="US346" s="38"/>
      <c r="UT346" s="38"/>
      <c r="UU346" s="38"/>
      <c r="UV346" s="38"/>
      <c r="UW346" s="38"/>
      <c r="UX346" s="38"/>
      <c r="UY346" s="38"/>
      <c r="UZ346" s="38"/>
      <c r="VA346" s="38"/>
      <c r="VB346" s="38"/>
      <c r="VC346" s="38"/>
      <c r="VD346" s="38"/>
      <c r="VE346" s="38"/>
      <c r="VF346" s="38"/>
      <c r="VG346" s="38"/>
      <c r="VH346" s="38"/>
      <c r="VI346" s="38"/>
      <c r="VJ346" s="38"/>
      <c r="VK346" s="38"/>
      <c r="VL346" s="38"/>
      <c r="VM346" s="38"/>
      <c r="VN346" s="38"/>
      <c r="VO346" s="38"/>
      <c r="VP346" s="38"/>
      <c r="VQ346" s="38"/>
      <c r="VR346" s="38"/>
      <c r="VS346" s="38"/>
      <c r="VT346" s="38"/>
      <c r="VU346" s="38"/>
      <c r="VV346" s="38"/>
      <c r="VW346" s="38"/>
      <c r="VX346" s="38"/>
      <c r="VY346" s="38"/>
      <c r="VZ346" s="38"/>
      <c r="WA346" s="38"/>
      <c r="WB346" s="38"/>
      <c r="WC346" s="38"/>
      <c r="WD346" s="38"/>
    </row>
    <row r="347" spans="1:602" s="37" customFormat="1" ht="31.5" customHeight="1">
      <c r="A347" s="507"/>
      <c r="B347" s="527" t="s">
        <v>814</v>
      </c>
      <c r="C347" s="559" t="s">
        <v>815</v>
      </c>
      <c r="D347" s="531"/>
      <c r="E347" s="531"/>
      <c r="F347" s="56"/>
      <c r="G347" s="56"/>
      <c r="H347" s="56"/>
      <c r="I347" s="64" t="s">
        <v>14</v>
      </c>
      <c r="J347" s="64" t="s">
        <v>142</v>
      </c>
      <c r="K347" s="64" t="s">
        <v>816</v>
      </c>
      <c r="L347" s="64" t="s">
        <v>146</v>
      </c>
      <c r="M347" s="505">
        <f>M349+M348</f>
        <v>1271300</v>
      </c>
      <c r="N347" s="505">
        <f>N348+N349</f>
        <v>1271300</v>
      </c>
      <c r="O347" s="505">
        <f>O348+O349</f>
        <v>1548100</v>
      </c>
      <c r="P347" s="513">
        <f>P348+P349</f>
        <v>1548100</v>
      </c>
      <c r="Q347" s="554">
        <f>Q348+Q349</f>
        <v>1548100</v>
      </c>
      <c r="R347" s="554">
        <f>R348+R349</f>
        <v>1548100</v>
      </c>
      <c r="S347" s="514"/>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c r="EA347" s="38"/>
      <c r="EB347" s="38"/>
      <c r="EC347" s="38"/>
      <c r="ED347" s="38"/>
      <c r="EE347" s="38"/>
      <c r="EF347" s="38"/>
      <c r="EG347" s="38"/>
      <c r="EH347" s="38"/>
      <c r="EI347" s="38"/>
      <c r="EJ347" s="38"/>
      <c r="EK347" s="38"/>
      <c r="EL347" s="38"/>
      <c r="EM347" s="38"/>
      <c r="EN347" s="38"/>
      <c r="EO347" s="38"/>
      <c r="EP347" s="38"/>
      <c r="EQ347" s="38"/>
      <c r="ER347" s="38"/>
      <c r="ES347" s="38"/>
      <c r="ET347" s="38"/>
      <c r="EU347" s="38"/>
      <c r="EV347" s="38"/>
      <c r="EW347" s="38"/>
      <c r="EX347" s="38"/>
      <c r="EY347" s="38"/>
      <c r="EZ347" s="38"/>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c r="HO347" s="38"/>
      <c r="HP347" s="38"/>
      <c r="HQ347" s="38"/>
      <c r="HR347" s="38"/>
      <c r="HS347" s="38"/>
      <c r="HT347" s="38"/>
      <c r="HU347" s="38"/>
      <c r="HV347" s="38"/>
      <c r="HW347" s="38"/>
      <c r="HX347" s="38"/>
      <c r="HY347" s="38"/>
      <c r="HZ347" s="38"/>
      <c r="IA347" s="38"/>
      <c r="IB347" s="38"/>
      <c r="IC347" s="38"/>
      <c r="ID347" s="38"/>
      <c r="IE347" s="38"/>
      <c r="IF347" s="38"/>
      <c r="IG347" s="38"/>
      <c r="IH347" s="38"/>
      <c r="II347" s="38"/>
      <c r="IJ347" s="38"/>
      <c r="IK347" s="38"/>
      <c r="IL347" s="38"/>
      <c r="IM347" s="38"/>
      <c r="IN347" s="38"/>
      <c r="IO347" s="38"/>
      <c r="IP347" s="38"/>
      <c r="IQ347" s="38"/>
      <c r="IR347" s="38"/>
      <c r="IS347" s="38"/>
      <c r="IT347" s="38"/>
      <c r="IU347" s="38"/>
      <c r="IV347" s="38"/>
      <c r="IW347" s="38"/>
      <c r="IX347" s="38"/>
      <c r="IY347" s="38"/>
      <c r="IZ347" s="38"/>
      <c r="JA347" s="38"/>
      <c r="JB347" s="38"/>
      <c r="JC347" s="38"/>
      <c r="JD347" s="38"/>
      <c r="JE347" s="38"/>
      <c r="JF347" s="38"/>
      <c r="JG347" s="38"/>
      <c r="JH347" s="38"/>
      <c r="JI347" s="38"/>
      <c r="JJ347" s="38"/>
      <c r="JK347" s="38"/>
      <c r="JL347" s="38"/>
      <c r="JM347" s="38"/>
      <c r="JN347" s="38"/>
      <c r="JO347" s="38"/>
      <c r="JP347" s="38"/>
      <c r="JQ347" s="38"/>
      <c r="JR347" s="38"/>
      <c r="JS347" s="38"/>
      <c r="JT347" s="38"/>
      <c r="JU347" s="38"/>
      <c r="JV347" s="38"/>
      <c r="JW347" s="38"/>
      <c r="JX347" s="38"/>
      <c r="JY347" s="38"/>
      <c r="JZ347" s="38"/>
      <c r="KA347" s="38"/>
      <c r="KB347" s="38"/>
      <c r="KC347" s="38"/>
      <c r="KD347" s="38"/>
      <c r="KE347" s="38"/>
      <c r="KF347" s="38"/>
      <c r="KG347" s="38"/>
      <c r="KH347" s="38"/>
      <c r="KI347" s="38"/>
      <c r="KJ347" s="38"/>
      <c r="KK347" s="38"/>
      <c r="KL347" s="38"/>
      <c r="KM347" s="38"/>
      <c r="KN347" s="38"/>
      <c r="KO347" s="38"/>
      <c r="KP347" s="38"/>
      <c r="KQ347" s="38"/>
      <c r="KR347" s="38"/>
      <c r="KS347" s="38"/>
      <c r="KT347" s="38"/>
      <c r="KU347" s="38"/>
      <c r="KV347" s="38"/>
      <c r="KW347" s="38"/>
      <c r="KX347" s="38"/>
      <c r="KY347" s="38"/>
      <c r="KZ347" s="38"/>
      <c r="LA347" s="38"/>
      <c r="LB347" s="38"/>
      <c r="LC347" s="38"/>
      <c r="LD347" s="38"/>
      <c r="LE347" s="38"/>
      <c r="LF347" s="38"/>
      <c r="LG347" s="38"/>
      <c r="LH347" s="38"/>
      <c r="LI347" s="38"/>
      <c r="LJ347" s="38"/>
      <c r="LK347" s="38"/>
      <c r="LL347" s="38"/>
      <c r="LM347" s="38"/>
      <c r="LN347" s="38"/>
      <c r="LO347" s="38"/>
      <c r="LP347" s="38"/>
      <c r="LQ347" s="38"/>
      <c r="LR347" s="38"/>
      <c r="LS347" s="38"/>
      <c r="LT347" s="38"/>
      <c r="LU347" s="38"/>
      <c r="LV347" s="38"/>
      <c r="LW347" s="38"/>
      <c r="LX347" s="38"/>
      <c r="LY347" s="38"/>
      <c r="LZ347" s="38"/>
      <c r="MA347" s="38"/>
      <c r="MB347" s="38"/>
      <c r="MC347" s="38"/>
      <c r="MD347" s="38"/>
      <c r="ME347" s="38"/>
      <c r="MF347" s="38"/>
      <c r="MG347" s="38"/>
      <c r="MH347" s="38"/>
      <c r="MI347" s="38"/>
      <c r="MJ347" s="38"/>
      <c r="MK347" s="38"/>
      <c r="ML347" s="38"/>
      <c r="MM347" s="38"/>
      <c r="MN347" s="38"/>
      <c r="MO347" s="38"/>
      <c r="MP347" s="38"/>
      <c r="MQ347" s="38"/>
      <c r="MR347" s="38"/>
      <c r="MS347" s="38"/>
      <c r="MT347" s="38"/>
      <c r="MU347" s="38"/>
      <c r="MV347" s="38"/>
      <c r="MW347" s="38"/>
      <c r="MX347" s="38"/>
      <c r="MY347" s="38"/>
      <c r="MZ347" s="38"/>
      <c r="NA347" s="38"/>
      <c r="NB347" s="38"/>
      <c r="NC347" s="38"/>
      <c r="ND347" s="38"/>
      <c r="NE347" s="38"/>
      <c r="NF347" s="38"/>
      <c r="NG347" s="38"/>
      <c r="NH347" s="38"/>
      <c r="NI347" s="38"/>
      <c r="NJ347" s="38"/>
      <c r="NK347" s="38"/>
      <c r="NL347" s="38"/>
      <c r="NM347" s="38"/>
      <c r="NN347" s="38"/>
      <c r="NO347" s="38"/>
      <c r="NP347" s="38"/>
      <c r="NQ347" s="38"/>
      <c r="NR347" s="38"/>
      <c r="NS347" s="38"/>
      <c r="NT347" s="38"/>
      <c r="NU347" s="38"/>
      <c r="NV347" s="38"/>
      <c r="NW347" s="38"/>
      <c r="NX347" s="38"/>
      <c r="NY347" s="38"/>
      <c r="NZ347" s="38"/>
      <c r="OA347" s="38"/>
      <c r="OB347" s="38"/>
      <c r="OC347" s="38"/>
      <c r="OD347" s="38"/>
      <c r="OE347" s="38"/>
      <c r="OF347" s="38"/>
      <c r="OG347" s="38"/>
      <c r="OH347" s="38"/>
      <c r="OI347" s="38"/>
      <c r="OJ347" s="38"/>
      <c r="OK347" s="38"/>
      <c r="OL347" s="38"/>
      <c r="OM347" s="38"/>
      <c r="ON347" s="38"/>
      <c r="OO347" s="38"/>
      <c r="OP347" s="38"/>
      <c r="OQ347" s="38"/>
      <c r="OR347" s="38"/>
      <c r="OS347" s="38"/>
      <c r="OT347" s="38"/>
      <c r="OU347" s="38"/>
      <c r="OV347" s="38"/>
      <c r="OW347" s="38"/>
      <c r="OX347" s="38"/>
      <c r="OY347" s="38"/>
      <c r="OZ347" s="38"/>
      <c r="PA347" s="38"/>
      <c r="PB347" s="38"/>
      <c r="PC347" s="38"/>
      <c r="PD347" s="38"/>
      <c r="PE347" s="38"/>
      <c r="PF347" s="38"/>
      <c r="PG347" s="38"/>
      <c r="PH347" s="38"/>
      <c r="PI347" s="38"/>
      <c r="PJ347" s="38"/>
      <c r="PK347" s="38"/>
      <c r="PL347" s="38"/>
      <c r="PM347" s="38"/>
      <c r="PN347" s="38"/>
      <c r="PO347" s="38"/>
      <c r="PP347" s="38"/>
      <c r="PQ347" s="38"/>
      <c r="PR347" s="38"/>
      <c r="PS347" s="38"/>
      <c r="PT347" s="38"/>
      <c r="PU347" s="38"/>
      <c r="PV347" s="38"/>
      <c r="PW347" s="38"/>
      <c r="PX347" s="38"/>
      <c r="PY347" s="38"/>
      <c r="PZ347" s="38"/>
      <c r="QA347" s="38"/>
      <c r="QB347" s="38"/>
      <c r="QC347" s="38"/>
      <c r="QD347" s="38"/>
      <c r="QE347" s="38"/>
      <c r="QF347" s="38"/>
      <c r="QG347" s="38"/>
      <c r="QH347" s="38"/>
      <c r="QI347" s="38"/>
      <c r="QJ347" s="38"/>
      <c r="QK347" s="38"/>
      <c r="QL347" s="38"/>
      <c r="QM347" s="38"/>
      <c r="QN347" s="38"/>
      <c r="QO347" s="38"/>
      <c r="QP347" s="38"/>
      <c r="QQ347" s="38"/>
      <c r="QR347" s="38"/>
      <c r="QS347" s="38"/>
      <c r="QT347" s="38"/>
      <c r="QU347" s="38"/>
      <c r="QV347" s="38"/>
      <c r="QW347" s="38"/>
      <c r="QX347" s="38"/>
      <c r="QY347" s="38"/>
      <c r="QZ347" s="38"/>
      <c r="RA347" s="38"/>
      <c r="RB347" s="38"/>
      <c r="RC347" s="38"/>
      <c r="RD347" s="38"/>
      <c r="RE347" s="38"/>
      <c r="RF347" s="38"/>
      <c r="RG347" s="38"/>
      <c r="RH347" s="38"/>
      <c r="RI347" s="38"/>
      <c r="RJ347" s="38"/>
      <c r="RK347" s="38"/>
      <c r="RL347" s="38"/>
      <c r="RM347" s="38"/>
      <c r="RN347" s="38"/>
      <c r="RO347" s="38"/>
      <c r="RP347" s="38"/>
      <c r="RQ347" s="38"/>
      <c r="RR347" s="38"/>
      <c r="RS347" s="38"/>
      <c r="RT347" s="38"/>
      <c r="RU347" s="38"/>
      <c r="RV347" s="38"/>
      <c r="RW347" s="38"/>
      <c r="RX347" s="38"/>
      <c r="RY347" s="38"/>
      <c r="RZ347" s="38"/>
      <c r="SA347" s="38"/>
      <c r="SB347" s="38"/>
      <c r="SC347" s="38"/>
      <c r="SD347" s="38"/>
      <c r="SE347" s="38"/>
      <c r="SF347" s="38"/>
      <c r="SG347" s="38"/>
      <c r="SH347" s="38"/>
      <c r="SI347" s="38"/>
      <c r="SJ347" s="38"/>
      <c r="SK347" s="38"/>
      <c r="SL347" s="38"/>
      <c r="SM347" s="38"/>
      <c r="SN347" s="38"/>
      <c r="SO347" s="38"/>
      <c r="SP347" s="38"/>
      <c r="SQ347" s="38"/>
      <c r="SR347" s="38"/>
      <c r="SS347" s="38"/>
      <c r="ST347" s="38"/>
      <c r="SU347" s="38"/>
      <c r="SV347" s="38"/>
      <c r="SW347" s="38"/>
      <c r="SX347" s="38"/>
      <c r="SY347" s="38"/>
      <c r="SZ347" s="38"/>
      <c r="TA347" s="38"/>
      <c r="TB347" s="38"/>
      <c r="TC347" s="38"/>
      <c r="TD347" s="38"/>
      <c r="TE347" s="38"/>
      <c r="TF347" s="38"/>
      <c r="TG347" s="38"/>
      <c r="TH347" s="38"/>
      <c r="TI347" s="38"/>
      <c r="TJ347" s="38"/>
      <c r="TK347" s="38"/>
      <c r="TL347" s="38"/>
      <c r="TM347" s="38"/>
      <c r="TN347" s="38"/>
      <c r="TO347" s="38"/>
      <c r="TP347" s="38"/>
      <c r="TQ347" s="38"/>
      <c r="TR347" s="38"/>
      <c r="TS347" s="38"/>
      <c r="TT347" s="38"/>
      <c r="TU347" s="38"/>
      <c r="TV347" s="38"/>
      <c r="TW347" s="38"/>
      <c r="TX347" s="38"/>
      <c r="TY347" s="38"/>
      <c r="TZ347" s="38"/>
      <c r="UA347" s="38"/>
      <c r="UB347" s="38"/>
      <c r="UC347" s="38"/>
      <c r="UD347" s="38"/>
      <c r="UE347" s="38"/>
      <c r="UF347" s="38"/>
      <c r="UG347" s="38"/>
      <c r="UH347" s="38"/>
      <c r="UI347" s="38"/>
      <c r="UJ347" s="38"/>
      <c r="UK347" s="38"/>
      <c r="UL347" s="38"/>
      <c r="UM347" s="38"/>
      <c r="UN347" s="38"/>
      <c r="UO347" s="38"/>
      <c r="UP347" s="38"/>
      <c r="UQ347" s="38"/>
      <c r="UR347" s="38"/>
      <c r="US347" s="38"/>
      <c r="UT347" s="38"/>
      <c r="UU347" s="38"/>
      <c r="UV347" s="38"/>
      <c r="UW347" s="38"/>
      <c r="UX347" s="38"/>
      <c r="UY347" s="38"/>
      <c r="UZ347" s="38"/>
      <c r="VA347" s="38"/>
      <c r="VB347" s="38"/>
      <c r="VC347" s="38"/>
      <c r="VD347" s="38"/>
      <c r="VE347" s="38"/>
      <c r="VF347" s="38"/>
      <c r="VG347" s="38"/>
      <c r="VH347" s="38"/>
      <c r="VI347" s="38"/>
      <c r="VJ347" s="38"/>
      <c r="VK347" s="38"/>
      <c r="VL347" s="38"/>
      <c r="VM347" s="38"/>
      <c r="VN347" s="38"/>
      <c r="VO347" s="38"/>
      <c r="VP347" s="38"/>
      <c r="VQ347" s="38"/>
      <c r="VR347" s="38"/>
      <c r="VS347" s="38"/>
      <c r="VT347" s="38"/>
      <c r="VU347" s="38"/>
      <c r="VV347" s="38"/>
      <c r="VW347" s="38"/>
      <c r="VX347" s="38"/>
      <c r="VY347" s="38"/>
      <c r="VZ347" s="38"/>
      <c r="WA347" s="38"/>
      <c r="WB347" s="38"/>
      <c r="WC347" s="38"/>
      <c r="WD347" s="38"/>
    </row>
    <row r="348" spans="1:602" s="37" customFormat="1" ht="31.5" customHeight="1">
      <c r="A348" s="507"/>
      <c r="B348" s="536"/>
      <c r="C348" s="530"/>
      <c r="D348" s="531"/>
      <c r="E348" s="531"/>
      <c r="F348" s="56"/>
      <c r="G348" s="56"/>
      <c r="H348" s="56"/>
      <c r="I348" s="533" t="s">
        <v>14</v>
      </c>
      <c r="J348" s="533" t="s">
        <v>142</v>
      </c>
      <c r="K348" s="533" t="s">
        <v>816</v>
      </c>
      <c r="L348" s="533" t="s">
        <v>144</v>
      </c>
      <c r="M348" s="520">
        <v>0</v>
      </c>
      <c r="N348" s="520">
        <v>0</v>
      </c>
      <c r="O348" s="521">
        <v>0</v>
      </c>
      <c r="P348" s="521">
        <v>0</v>
      </c>
      <c r="Q348" s="522">
        <v>0</v>
      </c>
      <c r="R348" s="522">
        <v>0</v>
      </c>
      <c r="S348" s="514">
        <v>3</v>
      </c>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c r="EA348" s="38"/>
      <c r="EB348" s="38"/>
      <c r="EC348" s="38"/>
      <c r="ED348" s="38"/>
      <c r="EE348" s="38"/>
      <c r="EF348" s="38"/>
      <c r="EG348" s="38"/>
      <c r="EH348" s="38"/>
      <c r="EI348" s="38"/>
      <c r="EJ348" s="38"/>
      <c r="EK348" s="38"/>
      <c r="EL348" s="38"/>
      <c r="EM348" s="38"/>
      <c r="EN348" s="38"/>
      <c r="EO348" s="38"/>
      <c r="EP348" s="38"/>
      <c r="EQ348" s="38"/>
      <c r="ER348" s="38"/>
      <c r="ES348" s="38"/>
      <c r="ET348" s="38"/>
      <c r="EU348" s="38"/>
      <c r="EV348" s="38"/>
      <c r="EW348" s="38"/>
      <c r="EX348" s="38"/>
      <c r="EY348" s="38"/>
      <c r="EZ348" s="38"/>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c r="HO348" s="38"/>
      <c r="HP348" s="38"/>
      <c r="HQ348" s="38"/>
      <c r="HR348" s="38"/>
      <c r="HS348" s="38"/>
      <c r="HT348" s="38"/>
      <c r="HU348" s="38"/>
      <c r="HV348" s="38"/>
      <c r="HW348" s="38"/>
      <c r="HX348" s="38"/>
      <c r="HY348" s="38"/>
      <c r="HZ348" s="38"/>
      <c r="IA348" s="38"/>
      <c r="IB348" s="38"/>
      <c r="IC348" s="38"/>
      <c r="ID348" s="38"/>
      <c r="IE348" s="38"/>
      <c r="IF348" s="38"/>
      <c r="IG348" s="38"/>
      <c r="IH348" s="38"/>
      <c r="II348" s="38"/>
      <c r="IJ348" s="38"/>
      <c r="IK348" s="38"/>
      <c r="IL348" s="38"/>
      <c r="IM348" s="38"/>
      <c r="IN348" s="38"/>
      <c r="IO348" s="38"/>
      <c r="IP348" s="38"/>
      <c r="IQ348" s="38"/>
      <c r="IR348" s="38"/>
      <c r="IS348" s="38"/>
      <c r="IT348" s="38"/>
      <c r="IU348" s="38"/>
      <c r="IV348" s="38"/>
      <c r="IW348" s="38"/>
      <c r="IX348" s="38"/>
      <c r="IY348" s="38"/>
      <c r="IZ348" s="38"/>
      <c r="JA348" s="38"/>
      <c r="JB348" s="38"/>
      <c r="JC348" s="38"/>
      <c r="JD348" s="38"/>
      <c r="JE348" s="38"/>
      <c r="JF348" s="38"/>
      <c r="JG348" s="38"/>
      <c r="JH348" s="38"/>
      <c r="JI348" s="38"/>
      <c r="JJ348" s="38"/>
      <c r="JK348" s="38"/>
      <c r="JL348" s="38"/>
      <c r="JM348" s="38"/>
      <c r="JN348" s="38"/>
      <c r="JO348" s="38"/>
      <c r="JP348" s="38"/>
      <c r="JQ348" s="38"/>
      <c r="JR348" s="38"/>
      <c r="JS348" s="38"/>
      <c r="JT348" s="38"/>
      <c r="JU348" s="38"/>
      <c r="JV348" s="38"/>
      <c r="JW348" s="38"/>
      <c r="JX348" s="38"/>
      <c r="JY348" s="38"/>
      <c r="JZ348" s="38"/>
      <c r="KA348" s="38"/>
      <c r="KB348" s="38"/>
      <c r="KC348" s="38"/>
      <c r="KD348" s="38"/>
      <c r="KE348" s="38"/>
      <c r="KF348" s="38"/>
      <c r="KG348" s="38"/>
      <c r="KH348" s="38"/>
      <c r="KI348" s="38"/>
      <c r="KJ348" s="38"/>
      <c r="KK348" s="38"/>
      <c r="KL348" s="38"/>
      <c r="KM348" s="38"/>
      <c r="KN348" s="38"/>
      <c r="KO348" s="38"/>
      <c r="KP348" s="38"/>
      <c r="KQ348" s="38"/>
      <c r="KR348" s="38"/>
      <c r="KS348" s="38"/>
      <c r="KT348" s="38"/>
      <c r="KU348" s="38"/>
      <c r="KV348" s="38"/>
      <c r="KW348" s="38"/>
      <c r="KX348" s="38"/>
      <c r="KY348" s="38"/>
      <c r="KZ348" s="38"/>
      <c r="LA348" s="38"/>
      <c r="LB348" s="38"/>
      <c r="LC348" s="38"/>
      <c r="LD348" s="38"/>
      <c r="LE348" s="38"/>
      <c r="LF348" s="38"/>
      <c r="LG348" s="38"/>
      <c r="LH348" s="38"/>
      <c r="LI348" s="38"/>
      <c r="LJ348" s="38"/>
      <c r="LK348" s="38"/>
      <c r="LL348" s="38"/>
      <c r="LM348" s="38"/>
      <c r="LN348" s="38"/>
      <c r="LO348" s="38"/>
      <c r="LP348" s="38"/>
      <c r="LQ348" s="38"/>
      <c r="LR348" s="38"/>
      <c r="LS348" s="38"/>
      <c r="LT348" s="38"/>
      <c r="LU348" s="38"/>
      <c r="LV348" s="38"/>
      <c r="LW348" s="38"/>
      <c r="LX348" s="38"/>
      <c r="LY348" s="38"/>
      <c r="LZ348" s="38"/>
      <c r="MA348" s="38"/>
      <c r="MB348" s="38"/>
      <c r="MC348" s="38"/>
      <c r="MD348" s="38"/>
      <c r="ME348" s="38"/>
      <c r="MF348" s="38"/>
      <c r="MG348" s="38"/>
      <c r="MH348" s="38"/>
      <c r="MI348" s="38"/>
      <c r="MJ348" s="38"/>
      <c r="MK348" s="38"/>
      <c r="ML348" s="38"/>
      <c r="MM348" s="38"/>
      <c r="MN348" s="38"/>
      <c r="MO348" s="38"/>
      <c r="MP348" s="38"/>
      <c r="MQ348" s="38"/>
      <c r="MR348" s="38"/>
      <c r="MS348" s="38"/>
      <c r="MT348" s="38"/>
      <c r="MU348" s="38"/>
      <c r="MV348" s="38"/>
      <c r="MW348" s="38"/>
      <c r="MX348" s="38"/>
      <c r="MY348" s="38"/>
      <c r="MZ348" s="38"/>
      <c r="NA348" s="38"/>
      <c r="NB348" s="38"/>
      <c r="NC348" s="38"/>
      <c r="ND348" s="38"/>
      <c r="NE348" s="38"/>
      <c r="NF348" s="38"/>
      <c r="NG348" s="38"/>
      <c r="NH348" s="38"/>
      <c r="NI348" s="38"/>
      <c r="NJ348" s="38"/>
      <c r="NK348" s="38"/>
      <c r="NL348" s="38"/>
      <c r="NM348" s="38"/>
      <c r="NN348" s="38"/>
      <c r="NO348" s="38"/>
      <c r="NP348" s="38"/>
      <c r="NQ348" s="38"/>
      <c r="NR348" s="38"/>
      <c r="NS348" s="38"/>
      <c r="NT348" s="38"/>
      <c r="NU348" s="38"/>
      <c r="NV348" s="38"/>
      <c r="NW348" s="38"/>
      <c r="NX348" s="38"/>
      <c r="NY348" s="38"/>
      <c r="NZ348" s="38"/>
      <c r="OA348" s="38"/>
      <c r="OB348" s="38"/>
      <c r="OC348" s="38"/>
      <c r="OD348" s="38"/>
      <c r="OE348" s="38"/>
      <c r="OF348" s="38"/>
      <c r="OG348" s="38"/>
      <c r="OH348" s="38"/>
      <c r="OI348" s="38"/>
      <c r="OJ348" s="38"/>
      <c r="OK348" s="38"/>
      <c r="OL348" s="38"/>
      <c r="OM348" s="38"/>
      <c r="ON348" s="38"/>
      <c r="OO348" s="38"/>
      <c r="OP348" s="38"/>
      <c r="OQ348" s="38"/>
      <c r="OR348" s="38"/>
      <c r="OS348" s="38"/>
      <c r="OT348" s="38"/>
      <c r="OU348" s="38"/>
      <c r="OV348" s="38"/>
      <c r="OW348" s="38"/>
      <c r="OX348" s="38"/>
      <c r="OY348" s="38"/>
      <c r="OZ348" s="38"/>
      <c r="PA348" s="38"/>
      <c r="PB348" s="38"/>
      <c r="PC348" s="38"/>
      <c r="PD348" s="38"/>
      <c r="PE348" s="38"/>
      <c r="PF348" s="38"/>
      <c r="PG348" s="38"/>
      <c r="PH348" s="38"/>
      <c r="PI348" s="38"/>
      <c r="PJ348" s="38"/>
      <c r="PK348" s="38"/>
      <c r="PL348" s="38"/>
      <c r="PM348" s="38"/>
      <c r="PN348" s="38"/>
      <c r="PO348" s="38"/>
      <c r="PP348" s="38"/>
      <c r="PQ348" s="38"/>
      <c r="PR348" s="38"/>
      <c r="PS348" s="38"/>
      <c r="PT348" s="38"/>
      <c r="PU348" s="38"/>
      <c r="PV348" s="38"/>
      <c r="PW348" s="38"/>
      <c r="PX348" s="38"/>
      <c r="PY348" s="38"/>
      <c r="PZ348" s="38"/>
      <c r="QA348" s="38"/>
      <c r="QB348" s="38"/>
      <c r="QC348" s="38"/>
      <c r="QD348" s="38"/>
      <c r="QE348" s="38"/>
      <c r="QF348" s="38"/>
      <c r="QG348" s="38"/>
      <c r="QH348" s="38"/>
      <c r="QI348" s="38"/>
      <c r="QJ348" s="38"/>
      <c r="QK348" s="38"/>
      <c r="QL348" s="38"/>
      <c r="QM348" s="38"/>
      <c r="QN348" s="38"/>
      <c r="QO348" s="38"/>
      <c r="QP348" s="38"/>
      <c r="QQ348" s="38"/>
      <c r="QR348" s="38"/>
      <c r="QS348" s="38"/>
      <c r="QT348" s="38"/>
      <c r="QU348" s="38"/>
      <c r="QV348" s="38"/>
      <c r="QW348" s="38"/>
      <c r="QX348" s="38"/>
      <c r="QY348" s="38"/>
      <c r="QZ348" s="38"/>
      <c r="RA348" s="38"/>
      <c r="RB348" s="38"/>
      <c r="RC348" s="38"/>
      <c r="RD348" s="38"/>
      <c r="RE348" s="38"/>
      <c r="RF348" s="38"/>
      <c r="RG348" s="38"/>
      <c r="RH348" s="38"/>
      <c r="RI348" s="38"/>
      <c r="RJ348" s="38"/>
      <c r="RK348" s="38"/>
      <c r="RL348" s="38"/>
      <c r="RM348" s="38"/>
      <c r="RN348" s="38"/>
      <c r="RO348" s="38"/>
      <c r="RP348" s="38"/>
      <c r="RQ348" s="38"/>
      <c r="RR348" s="38"/>
      <c r="RS348" s="38"/>
      <c r="RT348" s="38"/>
      <c r="RU348" s="38"/>
      <c r="RV348" s="38"/>
      <c r="RW348" s="38"/>
      <c r="RX348" s="38"/>
      <c r="RY348" s="38"/>
      <c r="RZ348" s="38"/>
      <c r="SA348" s="38"/>
      <c r="SB348" s="38"/>
      <c r="SC348" s="38"/>
      <c r="SD348" s="38"/>
      <c r="SE348" s="38"/>
      <c r="SF348" s="38"/>
      <c r="SG348" s="38"/>
      <c r="SH348" s="38"/>
      <c r="SI348" s="38"/>
      <c r="SJ348" s="38"/>
      <c r="SK348" s="38"/>
      <c r="SL348" s="38"/>
      <c r="SM348" s="38"/>
      <c r="SN348" s="38"/>
      <c r="SO348" s="38"/>
      <c r="SP348" s="38"/>
      <c r="SQ348" s="38"/>
      <c r="SR348" s="38"/>
      <c r="SS348" s="38"/>
      <c r="ST348" s="38"/>
      <c r="SU348" s="38"/>
      <c r="SV348" s="38"/>
      <c r="SW348" s="38"/>
      <c r="SX348" s="38"/>
      <c r="SY348" s="38"/>
      <c r="SZ348" s="38"/>
      <c r="TA348" s="38"/>
      <c r="TB348" s="38"/>
      <c r="TC348" s="38"/>
      <c r="TD348" s="38"/>
      <c r="TE348" s="38"/>
      <c r="TF348" s="38"/>
      <c r="TG348" s="38"/>
      <c r="TH348" s="38"/>
      <c r="TI348" s="38"/>
      <c r="TJ348" s="38"/>
      <c r="TK348" s="38"/>
      <c r="TL348" s="38"/>
      <c r="TM348" s="38"/>
      <c r="TN348" s="38"/>
      <c r="TO348" s="38"/>
      <c r="TP348" s="38"/>
      <c r="TQ348" s="38"/>
      <c r="TR348" s="38"/>
      <c r="TS348" s="38"/>
      <c r="TT348" s="38"/>
      <c r="TU348" s="38"/>
      <c r="TV348" s="38"/>
      <c r="TW348" s="38"/>
      <c r="TX348" s="38"/>
      <c r="TY348" s="38"/>
      <c r="TZ348" s="38"/>
      <c r="UA348" s="38"/>
      <c r="UB348" s="38"/>
      <c r="UC348" s="38"/>
      <c r="UD348" s="38"/>
      <c r="UE348" s="38"/>
      <c r="UF348" s="38"/>
      <c r="UG348" s="38"/>
      <c r="UH348" s="38"/>
      <c r="UI348" s="38"/>
      <c r="UJ348" s="38"/>
      <c r="UK348" s="38"/>
      <c r="UL348" s="38"/>
      <c r="UM348" s="38"/>
      <c r="UN348" s="38"/>
      <c r="UO348" s="38"/>
      <c r="UP348" s="38"/>
      <c r="UQ348" s="38"/>
      <c r="UR348" s="38"/>
      <c r="US348" s="38"/>
      <c r="UT348" s="38"/>
      <c r="UU348" s="38"/>
      <c r="UV348" s="38"/>
      <c r="UW348" s="38"/>
      <c r="UX348" s="38"/>
      <c r="UY348" s="38"/>
      <c r="UZ348" s="38"/>
      <c r="VA348" s="38"/>
      <c r="VB348" s="38"/>
      <c r="VC348" s="38"/>
      <c r="VD348" s="38"/>
      <c r="VE348" s="38"/>
      <c r="VF348" s="38"/>
      <c r="VG348" s="38"/>
      <c r="VH348" s="38"/>
      <c r="VI348" s="38"/>
      <c r="VJ348" s="38"/>
      <c r="VK348" s="38"/>
      <c r="VL348" s="38"/>
      <c r="VM348" s="38"/>
      <c r="VN348" s="38"/>
      <c r="VO348" s="38"/>
      <c r="VP348" s="38"/>
      <c r="VQ348" s="38"/>
      <c r="VR348" s="38"/>
      <c r="VS348" s="38"/>
      <c r="VT348" s="38"/>
      <c r="VU348" s="38"/>
      <c r="VV348" s="38"/>
      <c r="VW348" s="38"/>
      <c r="VX348" s="38"/>
      <c r="VY348" s="38"/>
      <c r="VZ348" s="38"/>
      <c r="WA348" s="38"/>
      <c r="WB348" s="38"/>
      <c r="WC348" s="38"/>
      <c r="WD348" s="38"/>
    </row>
    <row r="349" spans="1:602" s="37" customFormat="1" ht="38.25" customHeight="1">
      <c r="A349" s="507"/>
      <c r="B349" s="561" t="s">
        <v>817</v>
      </c>
      <c r="C349" s="558"/>
      <c r="D349" s="51"/>
      <c r="E349" s="51"/>
      <c r="F349" s="57"/>
      <c r="G349" s="57"/>
      <c r="H349" s="57"/>
      <c r="I349" s="533" t="s">
        <v>14</v>
      </c>
      <c r="J349" s="533" t="s">
        <v>142</v>
      </c>
      <c r="K349" s="533" t="s">
        <v>816</v>
      </c>
      <c r="L349" s="533" t="s">
        <v>202</v>
      </c>
      <c r="M349" s="520">
        <v>1271300</v>
      </c>
      <c r="N349" s="520">
        <v>1271300</v>
      </c>
      <c r="O349" s="521">
        <v>1548100</v>
      </c>
      <c r="P349" s="521">
        <v>1548100</v>
      </c>
      <c r="Q349" s="522">
        <v>1548100</v>
      </c>
      <c r="R349" s="522">
        <v>1548100</v>
      </c>
      <c r="S349" s="514">
        <v>3</v>
      </c>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c r="EA349" s="38"/>
      <c r="EB349" s="38"/>
      <c r="EC349" s="38"/>
      <c r="ED349" s="38"/>
      <c r="EE349" s="38"/>
      <c r="EF349" s="38"/>
      <c r="EG349" s="38"/>
      <c r="EH349" s="38"/>
      <c r="EI349" s="38"/>
      <c r="EJ349" s="38"/>
      <c r="EK349" s="38"/>
      <c r="EL349" s="38"/>
      <c r="EM349" s="38"/>
      <c r="EN349" s="38"/>
      <c r="EO349" s="38"/>
      <c r="EP349" s="38"/>
      <c r="EQ349" s="38"/>
      <c r="ER349" s="38"/>
      <c r="ES349" s="38"/>
      <c r="ET349" s="38"/>
      <c r="EU349" s="38"/>
      <c r="EV349" s="38"/>
      <c r="EW349" s="38"/>
      <c r="EX349" s="38"/>
      <c r="EY349" s="38"/>
      <c r="EZ349" s="38"/>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c r="HO349" s="38"/>
      <c r="HP349" s="38"/>
      <c r="HQ349" s="38"/>
      <c r="HR349" s="38"/>
      <c r="HS349" s="38"/>
      <c r="HT349" s="38"/>
      <c r="HU349" s="38"/>
      <c r="HV349" s="38"/>
      <c r="HW349" s="38"/>
      <c r="HX349" s="38"/>
      <c r="HY349" s="38"/>
      <c r="HZ349" s="38"/>
      <c r="IA349" s="38"/>
      <c r="IB349" s="38"/>
      <c r="IC349" s="38"/>
      <c r="ID349" s="38"/>
      <c r="IE349" s="38"/>
      <c r="IF349" s="38"/>
      <c r="IG349" s="38"/>
      <c r="IH349" s="38"/>
      <c r="II349" s="38"/>
      <c r="IJ349" s="38"/>
      <c r="IK349" s="38"/>
      <c r="IL349" s="38"/>
      <c r="IM349" s="38"/>
      <c r="IN349" s="38"/>
      <c r="IO349" s="38"/>
      <c r="IP349" s="38"/>
      <c r="IQ349" s="38"/>
      <c r="IR349" s="38"/>
      <c r="IS349" s="38"/>
      <c r="IT349" s="38"/>
      <c r="IU349" s="38"/>
      <c r="IV349" s="38"/>
      <c r="IW349" s="38"/>
      <c r="IX349" s="38"/>
      <c r="IY349" s="38"/>
      <c r="IZ349" s="38"/>
      <c r="JA349" s="38"/>
      <c r="JB349" s="38"/>
      <c r="JC349" s="38"/>
      <c r="JD349" s="38"/>
      <c r="JE349" s="38"/>
      <c r="JF349" s="38"/>
      <c r="JG349" s="38"/>
      <c r="JH349" s="38"/>
      <c r="JI349" s="38"/>
      <c r="JJ349" s="38"/>
      <c r="JK349" s="38"/>
      <c r="JL349" s="38"/>
      <c r="JM349" s="38"/>
      <c r="JN349" s="38"/>
      <c r="JO349" s="38"/>
      <c r="JP349" s="38"/>
      <c r="JQ349" s="38"/>
      <c r="JR349" s="38"/>
      <c r="JS349" s="38"/>
      <c r="JT349" s="38"/>
      <c r="JU349" s="38"/>
      <c r="JV349" s="38"/>
      <c r="JW349" s="38"/>
      <c r="JX349" s="38"/>
      <c r="JY349" s="38"/>
      <c r="JZ349" s="38"/>
      <c r="KA349" s="38"/>
      <c r="KB349" s="38"/>
      <c r="KC349" s="38"/>
      <c r="KD349" s="38"/>
      <c r="KE349" s="38"/>
      <c r="KF349" s="38"/>
      <c r="KG349" s="38"/>
      <c r="KH349" s="38"/>
      <c r="KI349" s="38"/>
      <c r="KJ349" s="38"/>
      <c r="KK349" s="38"/>
      <c r="KL349" s="38"/>
      <c r="KM349" s="38"/>
      <c r="KN349" s="38"/>
      <c r="KO349" s="38"/>
      <c r="KP349" s="38"/>
      <c r="KQ349" s="38"/>
      <c r="KR349" s="38"/>
      <c r="KS349" s="38"/>
      <c r="KT349" s="38"/>
      <c r="KU349" s="38"/>
      <c r="KV349" s="38"/>
      <c r="KW349" s="38"/>
      <c r="KX349" s="38"/>
      <c r="KY349" s="38"/>
      <c r="KZ349" s="38"/>
      <c r="LA349" s="38"/>
      <c r="LB349" s="38"/>
      <c r="LC349" s="38"/>
      <c r="LD349" s="38"/>
      <c r="LE349" s="38"/>
      <c r="LF349" s="38"/>
      <c r="LG349" s="38"/>
      <c r="LH349" s="38"/>
      <c r="LI349" s="38"/>
      <c r="LJ349" s="38"/>
      <c r="LK349" s="38"/>
      <c r="LL349" s="38"/>
      <c r="LM349" s="38"/>
      <c r="LN349" s="38"/>
      <c r="LO349" s="38"/>
      <c r="LP349" s="38"/>
      <c r="LQ349" s="38"/>
      <c r="LR349" s="38"/>
      <c r="LS349" s="38"/>
      <c r="LT349" s="38"/>
      <c r="LU349" s="38"/>
      <c r="LV349" s="38"/>
      <c r="LW349" s="38"/>
      <c r="LX349" s="38"/>
      <c r="LY349" s="38"/>
      <c r="LZ349" s="38"/>
      <c r="MA349" s="38"/>
      <c r="MB349" s="38"/>
      <c r="MC349" s="38"/>
      <c r="MD349" s="38"/>
      <c r="ME349" s="38"/>
      <c r="MF349" s="38"/>
      <c r="MG349" s="38"/>
      <c r="MH349" s="38"/>
      <c r="MI349" s="38"/>
      <c r="MJ349" s="38"/>
      <c r="MK349" s="38"/>
      <c r="ML349" s="38"/>
      <c r="MM349" s="38"/>
      <c r="MN349" s="38"/>
      <c r="MO349" s="38"/>
      <c r="MP349" s="38"/>
      <c r="MQ349" s="38"/>
      <c r="MR349" s="38"/>
      <c r="MS349" s="38"/>
      <c r="MT349" s="38"/>
      <c r="MU349" s="38"/>
      <c r="MV349" s="38"/>
      <c r="MW349" s="38"/>
      <c r="MX349" s="38"/>
      <c r="MY349" s="38"/>
      <c r="MZ349" s="38"/>
      <c r="NA349" s="38"/>
      <c r="NB349" s="38"/>
      <c r="NC349" s="38"/>
      <c r="ND349" s="38"/>
      <c r="NE349" s="38"/>
      <c r="NF349" s="38"/>
      <c r="NG349" s="38"/>
      <c r="NH349" s="38"/>
      <c r="NI349" s="38"/>
      <c r="NJ349" s="38"/>
      <c r="NK349" s="38"/>
      <c r="NL349" s="38"/>
      <c r="NM349" s="38"/>
      <c r="NN349" s="38"/>
      <c r="NO349" s="38"/>
      <c r="NP349" s="38"/>
      <c r="NQ349" s="38"/>
      <c r="NR349" s="38"/>
      <c r="NS349" s="38"/>
      <c r="NT349" s="38"/>
      <c r="NU349" s="38"/>
      <c r="NV349" s="38"/>
      <c r="NW349" s="38"/>
      <c r="NX349" s="38"/>
      <c r="NY349" s="38"/>
      <c r="NZ349" s="38"/>
      <c r="OA349" s="38"/>
      <c r="OB349" s="38"/>
      <c r="OC349" s="38"/>
      <c r="OD349" s="38"/>
      <c r="OE349" s="38"/>
      <c r="OF349" s="38"/>
      <c r="OG349" s="38"/>
      <c r="OH349" s="38"/>
      <c r="OI349" s="38"/>
      <c r="OJ349" s="38"/>
      <c r="OK349" s="38"/>
      <c r="OL349" s="38"/>
      <c r="OM349" s="38"/>
      <c r="ON349" s="38"/>
      <c r="OO349" s="38"/>
      <c r="OP349" s="38"/>
      <c r="OQ349" s="38"/>
      <c r="OR349" s="38"/>
      <c r="OS349" s="38"/>
      <c r="OT349" s="38"/>
      <c r="OU349" s="38"/>
      <c r="OV349" s="38"/>
      <c r="OW349" s="38"/>
      <c r="OX349" s="38"/>
      <c r="OY349" s="38"/>
      <c r="OZ349" s="38"/>
      <c r="PA349" s="38"/>
      <c r="PB349" s="38"/>
      <c r="PC349" s="38"/>
      <c r="PD349" s="38"/>
      <c r="PE349" s="38"/>
      <c r="PF349" s="38"/>
      <c r="PG349" s="38"/>
      <c r="PH349" s="38"/>
      <c r="PI349" s="38"/>
      <c r="PJ349" s="38"/>
      <c r="PK349" s="38"/>
      <c r="PL349" s="38"/>
      <c r="PM349" s="38"/>
      <c r="PN349" s="38"/>
      <c r="PO349" s="38"/>
      <c r="PP349" s="38"/>
      <c r="PQ349" s="38"/>
      <c r="PR349" s="38"/>
      <c r="PS349" s="38"/>
      <c r="PT349" s="38"/>
      <c r="PU349" s="38"/>
      <c r="PV349" s="38"/>
      <c r="PW349" s="38"/>
      <c r="PX349" s="38"/>
      <c r="PY349" s="38"/>
      <c r="PZ349" s="38"/>
      <c r="QA349" s="38"/>
      <c r="QB349" s="38"/>
      <c r="QC349" s="38"/>
      <c r="QD349" s="38"/>
      <c r="QE349" s="38"/>
      <c r="QF349" s="38"/>
      <c r="QG349" s="38"/>
      <c r="QH349" s="38"/>
      <c r="QI349" s="38"/>
      <c r="QJ349" s="38"/>
      <c r="QK349" s="38"/>
      <c r="QL349" s="38"/>
      <c r="QM349" s="38"/>
      <c r="QN349" s="38"/>
      <c r="QO349" s="38"/>
      <c r="QP349" s="38"/>
      <c r="QQ349" s="38"/>
      <c r="QR349" s="38"/>
      <c r="QS349" s="38"/>
      <c r="QT349" s="38"/>
      <c r="QU349" s="38"/>
      <c r="QV349" s="38"/>
      <c r="QW349" s="38"/>
      <c r="QX349" s="38"/>
      <c r="QY349" s="38"/>
      <c r="QZ349" s="38"/>
      <c r="RA349" s="38"/>
      <c r="RB349" s="38"/>
      <c r="RC349" s="38"/>
      <c r="RD349" s="38"/>
      <c r="RE349" s="38"/>
      <c r="RF349" s="38"/>
      <c r="RG349" s="38"/>
      <c r="RH349" s="38"/>
      <c r="RI349" s="38"/>
      <c r="RJ349" s="38"/>
      <c r="RK349" s="38"/>
      <c r="RL349" s="38"/>
      <c r="RM349" s="38"/>
      <c r="RN349" s="38"/>
      <c r="RO349" s="38"/>
      <c r="RP349" s="38"/>
      <c r="RQ349" s="38"/>
      <c r="RR349" s="38"/>
      <c r="RS349" s="38"/>
      <c r="RT349" s="38"/>
      <c r="RU349" s="38"/>
      <c r="RV349" s="38"/>
      <c r="RW349" s="38"/>
      <c r="RX349" s="38"/>
      <c r="RY349" s="38"/>
      <c r="RZ349" s="38"/>
      <c r="SA349" s="38"/>
      <c r="SB349" s="38"/>
      <c r="SC349" s="38"/>
      <c r="SD349" s="38"/>
      <c r="SE349" s="38"/>
      <c r="SF349" s="38"/>
      <c r="SG349" s="38"/>
      <c r="SH349" s="38"/>
      <c r="SI349" s="38"/>
      <c r="SJ349" s="38"/>
      <c r="SK349" s="38"/>
      <c r="SL349" s="38"/>
      <c r="SM349" s="38"/>
      <c r="SN349" s="38"/>
      <c r="SO349" s="38"/>
      <c r="SP349" s="38"/>
      <c r="SQ349" s="38"/>
      <c r="SR349" s="38"/>
      <c r="SS349" s="38"/>
      <c r="ST349" s="38"/>
      <c r="SU349" s="38"/>
      <c r="SV349" s="38"/>
      <c r="SW349" s="38"/>
      <c r="SX349" s="38"/>
      <c r="SY349" s="38"/>
      <c r="SZ349" s="38"/>
      <c r="TA349" s="38"/>
      <c r="TB349" s="38"/>
      <c r="TC349" s="38"/>
      <c r="TD349" s="38"/>
      <c r="TE349" s="38"/>
      <c r="TF349" s="38"/>
      <c r="TG349" s="38"/>
      <c r="TH349" s="38"/>
      <c r="TI349" s="38"/>
      <c r="TJ349" s="38"/>
      <c r="TK349" s="38"/>
      <c r="TL349" s="38"/>
      <c r="TM349" s="38"/>
      <c r="TN349" s="38"/>
      <c r="TO349" s="38"/>
      <c r="TP349" s="38"/>
      <c r="TQ349" s="38"/>
      <c r="TR349" s="38"/>
      <c r="TS349" s="38"/>
      <c r="TT349" s="38"/>
      <c r="TU349" s="38"/>
      <c r="TV349" s="38"/>
      <c r="TW349" s="38"/>
      <c r="TX349" s="38"/>
      <c r="TY349" s="38"/>
      <c r="TZ349" s="38"/>
      <c r="UA349" s="38"/>
      <c r="UB349" s="38"/>
      <c r="UC349" s="38"/>
      <c r="UD349" s="38"/>
      <c r="UE349" s="38"/>
      <c r="UF349" s="38"/>
      <c r="UG349" s="38"/>
      <c r="UH349" s="38"/>
      <c r="UI349" s="38"/>
      <c r="UJ349" s="38"/>
      <c r="UK349" s="38"/>
      <c r="UL349" s="38"/>
      <c r="UM349" s="38"/>
      <c r="UN349" s="38"/>
      <c r="UO349" s="38"/>
      <c r="UP349" s="38"/>
      <c r="UQ349" s="38"/>
      <c r="UR349" s="38"/>
      <c r="US349" s="38"/>
      <c r="UT349" s="38"/>
      <c r="UU349" s="38"/>
      <c r="UV349" s="38"/>
      <c r="UW349" s="38"/>
      <c r="UX349" s="38"/>
      <c r="UY349" s="38"/>
      <c r="UZ349" s="38"/>
      <c r="VA349" s="38"/>
      <c r="VB349" s="38"/>
      <c r="VC349" s="38"/>
      <c r="VD349" s="38"/>
      <c r="VE349" s="38"/>
      <c r="VF349" s="38"/>
      <c r="VG349" s="38"/>
      <c r="VH349" s="38"/>
      <c r="VI349" s="38"/>
      <c r="VJ349" s="38"/>
      <c r="VK349" s="38"/>
      <c r="VL349" s="38"/>
      <c r="VM349" s="38"/>
      <c r="VN349" s="38"/>
      <c r="VO349" s="38"/>
      <c r="VP349" s="38"/>
      <c r="VQ349" s="38"/>
      <c r="VR349" s="38"/>
      <c r="VS349" s="38"/>
      <c r="VT349" s="38"/>
      <c r="VU349" s="38"/>
      <c r="VV349" s="38"/>
      <c r="VW349" s="38"/>
      <c r="VX349" s="38"/>
      <c r="VY349" s="38"/>
      <c r="VZ349" s="38"/>
      <c r="WA349" s="38"/>
      <c r="WB349" s="38"/>
      <c r="WC349" s="38"/>
      <c r="WD349" s="38"/>
    </row>
    <row r="350" spans="1:602" s="37" customFormat="1" ht="61.5" customHeight="1">
      <c r="A350" s="507"/>
      <c r="B350" s="508" t="s">
        <v>818</v>
      </c>
      <c r="C350" s="527" t="s">
        <v>819</v>
      </c>
      <c r="D350" s="50" t="s">
        <v>776</v>
      </c>
      <c r="E350" s="50" t="s">
        <v>783</v>
      </c>
      <c r="F350" s="55" t="s">
        <v>136</v>
      </c>
      <c r="G350" s="518">
        <v>39814</v>
      </c>
      <c r="H350" s="55" t="s">
        <v>137</v>
      </c>
      <c r="I350" s="512" t="s">
        <v>14</v>
      </c>
      <c r="J350" s="512" t="s">
        <v>142</v>
      </c>
      <c r="K350" s="512" t="s">
        <v>820</v>
      </c>
      <c r="L350" s="512" t="s">
        <v>146</v>
      </c>
      <c r="M350" s="505">
        <f t="shared" ref="M350:R350" si="35">M351</f>
        <v>12500</v>
      </c>
      <c r="N350" s="505">
        <f t="shared" si="35"/>
        <v>12402</v>
      </c>
      <c r="O350" s="505">
        <f t="shared" si="35"/>
        <v>63300</v>
      </c>
      <c r="P350" s="513">
        <f t="shared" si="35"/>
        <v>0</v>
      </c>
      <c r="Q350" s="554">
        <f t="shared" si="35"/>
        <v>0</v>
      </c>
      <c r="R350" s="554">
        <f t="shared" si="35"/>
        <v>0</v>
      </c>
      <c r="S350" s="514"/>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c r="EF350" s="38"/>
      <c r="EG350" s="38"/>
      <c r="EH350" s="38"/>
      <c r="EI350" s="38"/>
      <c r="EJ350" s="38"/>
      <c r="EK350" s="38"/>
      <c r="EL350" s="38"/>
      <c r="EM350" s="38"/>
      <c r="EN350" s="38"/>
      <c r="EO350" s="38"/>
      <c r="EP350" s="38"/>
      <c r="EQ350" s="38"/>
      <c r="ER350" s="38"/>
      <c r="ES350" s="38"/>
      <c r="ET350" s="38"/>
      <c r="EU350" s="38"/>
      <c r="EV350" s="38"/>
      <c r="EW350" s="38"/>
      <c r="EX350" s="38"/>
      <c r="EY350" s="38"/>
      <c r="EZ350" s="38"/>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c r="HO350" s="38"/>
      <c r="HP350" s="38"/>
      <c r="HQ350" s="38"/>
      <c r="HR350" s="38"/>
      <c r="HS350" s="38"/>
      <c r="HT350" s="38"/>
      <c r="HU350" s="38"/>
      <c r="HV350" s="38"/>
      <c r="HW350" s="38"/>
      <c r="HX350" s="38"/>
      <c r="HY350" s="38"/>
      <c r="HZ350" s="38"/>
      <c r="IA350" s="38"/>
      <c r="IB350" s="38"/>
      <c r="IC350" s="38"/>
      <c r="ID350" s="38"/>
      <c r="IE350" s="38"/>
      <c r="IF350" s="38"/>
      <c r="IG350" s="38"/>
      <c r="IH350" s="38"/>
      <c r="II350" s="38"/>
      <c r="IJ350" s="38"/>
      <c r="IK350" s="38"/>
      <c r="IL350" s="38"/>
      <c r="IM350" s="38"/>
      <c r="IN350" s="38"/>
      <c r="IO350" s="38"/>
      <c r="IP350" s="38"/>
      <c r="IQ350" s="38"/>
      <c r="IR350" s="38"/>
      <c r="IS350" s="38"/>
      <c r="IT350" s="38"/>
      <c r="IU350" s="38"/>
      <c r="IV350" s="38"/>
      <c r="IW350" s="38"/>
      <c r="IX350" s="38"/>
      <c r="IY350" s="38"/>
      <c r="IZ350" s="38"/>
      <c r="JA350" s="38"/>
      <c r="JB350" s="38"/>
      <c r="JC350" s="38"/>
      <c r="JD350" s="38"/>
      <c r="JE350" s="38"/>
      <c r="JF350" s="38"/>
      <c r="JG350" s="38"/>
      <c r="JH350" s="38"/>
      <c r="JI350" s="38"/>
      <c r="JJ350" s="38"/>
      <c r="JK350" s="38"/>
      <c r="JL350" s="38"/>
      <c r="JM350" s="38"/>
      <c r="JN350" s="38"/>
      <c r="JO350" s="38"/>
      <c r="JP350" s="38"/>
      <c r="JQ350" s="38"/>
      <c r="JR350" s="38"/>
      <c r="JS350" s="38"/>
      <c r="JT350" s="38"/>
      <c r="JU350" s="38"/>
      <c r="JV350" s="38"/>
      <c r="JW350" s="38"/>
      <c r="JX350" s="38"/>
      <c r="JY350" s="38"/>
      <c r="JZ350" s="38"/>
      <c r="KA350" s="38"/>
      <c r="KB350" s="38"/>
      <c r="KC350" s="38"/>
      <c r="KD350" s="38"/>
      <c r="KE350" s="38"/>
      <c r="KF350" s="38"/>
      <c r="KG350" s="38"/>
      <c r="KH350" s="38"/>
      <c r="KI350" s="38"/>
      <c r="KJ350" s="38"/>
      <c r="KK350" s="38"/>
      <c r="KL350" s="38"/>
      <c r="KM350" s="38"/>
      <c r="KN350" s="38"/>
      <c r="KO350" s="38"/>
      <c r="KP350" s="38"/>
      <c r="KQ350" s="38"/>
      <c r="KR350" s="38"/>
      <c r="KS350" s="38"/>
      <c r="KT350" s="38"/>
      <c r="KU350" s="38"/>
      <c r="KV350" s="38"/>
      <c r="KW350" s="38"/>
      <c r="KX350" s="38"/>
      <c r="KY350" s="38"/>
      <c r="KZ350" s="38"/>
      <c r="LA350" s="38"/>
      <c r="LB350" s="38"/>
      <c r="LC350" s="38"/>
      <c r="LD350" s="38"/>
      <c r="LE350" s="38"/>
      <c r="LF350" s="38"/>
      <c r="LG350" s="38"/>
      <c r="LH350" s="38"/>
      <c r="LI350" s="38"/>
      <c r="LJ350" s="38"/>
      <c r="LK350" s="38"/>
      <c r="LL350" s="38"/>
      <c r="LM350" s="38"/>
      <c r="LN350" s="38"/>
      <c r="LO350" s="38"/>
      <c r="LP350" s="38"/>
      <c r="LQ350" s="38"/>
      <c r="LR350" s="38"/>
      <c r="LS350" s="38"/>
      <c r="LT350" s="38"/>
      <c r="LU350" s="38"/>
      <c r="LV350" s="38"/>
      <c r="LW350" s="38"/>
      <c r="LX350" s="38"/>
      <c r="LY350" s="38"/>
      <c r="LZ350" s="38"/>
      <c r="MA350" s="38"/>
      <c r="MB350" s="38"/>
      <c r="MC350" s="38"/>
      <c r="MD350" s="38"/>
      <c r="ME350" s="38"/>
      <c r="MF350" s="38"/>
      <c r="MG350" s="38"/>
      <c r="MH350" s="38"/>
      <c r="MI350" s="38"/>
      <c r="MJ350" s="38"/>
      <c r="MK350" s="38"/>
      <c r="ML350" s="38"/>
      <c r="MM350" s="38"/>
      <c r="MN350" s="38"/>
      <c r="MO350" s="38"/>
      <c r="MP350" s="38"/>
      <c r="MQ350" s="38"/>
      <c r="MR350" s="38"/>
      <c r="MS350" s="38"/>
      <c r="MT350" s="38"/>
      <c r="MU350" s="38"/>
      <c r="MV350" s="38"/>
      <c r="MW350" s="38"/>
      <c r="MX350" s="38"/>
      <c r="MY350" s="38"/>
      <c r="MZ350" s="38"/>
      <c r="NA350" s="38"/>
      <c r="NB350" s="38"/>
      <c r="NC350" s="38"/>
      <c r="ND350" s="38"/>
      <c r="NE350" s="38"/>
      <c r="NF350" s="38"/>
      <c r="NG350" s="38"/>
      <c r="NH350" s="38"/>
      <c r="NI350" s="38"/>
      <c r="NJ350" s="38"/>
      <c r="NK350" s="38"/>
      <c r="NL350" s="38"/>
      <c r="NM350" s="38"/>
      <c r="NN350" s="38"/>
      <c r="NO350" s="38"/>
      <c r="NP350" s="38"/>
      <c r="NQ350" s="38"/>
      <c r="NR350" s="38"/>
      <c r="NS350" s="38"/>
      <c r="NT350" s="38"/>
      <c r="NU350" s="38"/>
      <c r="NV350" s="38"/>
      <c r="NW350" s="38"/>
      <c r="NX350" s="38"/>
      <c r="NY350" s="38"/>
      <c r="NZ350" s="38"/>
      <c r="OA350" s="38"/>
      <c r="OB350" s="38"/>
      <c r="OC350" s="38"/>
      <c r="OD350" s="38"/>
      <c r="OE350" s="38"/>
      <c r="OF350" s="38"/>
      <c r="OG350" s="38"/>
      <c r="OH350" s="38"/>
      <c r="OI350" s="38"/>
      <c r="OJ350" s="38"/>
      <c r="OK350" s="38"/>
      <c r="OL350" s="38"/>
      <c r="OM350" s="38"/>
      <c r="ON350" s="38"/>
      <c r="OO350" s="38"/>
      <c r="OP350" s="38"/>
      <c r="OQ350" s="38"/>
      <c r="OR350" s="38"/>
      <c r="OS350" s="38"/>
      <c r="OT350" s="38"/>
      <c r="OU350" s="38"/>
      <c r="OV350" s="38"/>
      <c r="OW350" s="38"/>
      <c r="OX350" s="38"/>
      <c r="OY350" s="38"/>
      <c r="OZ350" s="38"/>
      <c r="PA350" s="38"/>
      <c r="PB350" s="38"/>
      <c r="PC350" s="38"/>
      <c r="PD350" s="38"/>
      <c r="PE350" s="38"/>
      <c r="PF350" s="38"/>
      <c r="PG350" s="38"/>
      <c r="PH350" s="38"/>
      <c r="PI350" s="38"/>
      <c r="PJ350" s="38"/>
      <c r="PK350" s="38"/>
      <c r="PL350" s="38"/>
      <c r="PM350" s="38"/>
      <c r="PN350" s="38"/>
      <c r="PO350" s="38"/>
      <c r="PP350" s="38"/>
      <c r="PQ350" s="38"/>
      <c r="PR350" s="38"/>
      <c r="PS350" s="38"/>
      <c r="PT350" s="38"/>
      <c r="PU350" s="38"/>
      <c r="PV350" s="38"/>
      <c r="PW350" s="38"/>
      <c r="PX350" s="38"/>
      <c r="PY350" s="38"/>
      <c r="PZ350" s="38"/>
      <c r="QA350" s="38"/>
      <c r="QB350" s="38"/>
      <c r="QC350" s="38"/>
      <c r="QD350" s="38"/>
      <c r="QE350" s="38"/>
      <c r="QF350" s="38"/>
      <c r="QG350" s="38"/>
      <c r="QH350" s="38"/>
      <c r="QI350" s="38"/>
      <c r="QJ350" s="38"/>
      <c r="QK350" s="38"/>
      <c r="QL350" s="38"/>
      <c r="QM350" s="38"/>
      <c r="QN350" s="38"/>
      <c r="QO350" s="38"/>
      <c r="QP350" s="38"/>
      <c r="QQ350" s="38"/>
      <c r="QR350" s="38"/>
      <c r="QS350" s="38"/>
      <c r="QT350" s="38"/>
      <c r="QU350" s="38"/>
      <c r="QV350" s="38"/>
      <c r="QW350" s="38"/>
      <c r="QX350" s="38"/>
      <c r="QY350" s="38"/>
      <c r="QZ350" s="38"/>
      <c r="RA350" s="38"/>
      <c r="RB350" s="38"/>
      <c r="RC350" s="38"/>
      <c r="RD350" s="38"/>
      <c r="RE350" s="38"/>
      <c r="RF350" s="38"/>
      <c r="RG350" s="38"/>
      <c r="RH350" s="38"/>
      <c r="RI350" s="38"/>
      <c r="RJ350" s="38"/>
      <c r="RK350" s="38"/>
      <c r="RL350" s="38"/>
      <c r="RM350" s="38"/>
      <c r="RN350" s="38"/>
      <c r="RO350" s="38"/>
      <c r="RP350" s="38"/>
      <c r="RQ350" s="38"/>
      <c r="RR350" s="38"/>
      <c r="RS350" s="38"/>
      <c r="RT350" s="38"/>
      <c r="RU350" s="38"/>
      <c r="RV350" s="38"/>
      <c r="RW350" s="38"/>
      <c r="RX350" s="38"/>
      <c r="RY350" s="38"/>
      <c r="RZ350" s="38"/>
      <c r="SA350" s="38"/>
      <c r="SB350" s="38"/>
      <c r="SC350" s="38"/>
      <c r="SD350" s="38"/>
      <c r="SE350" s="38"/>
      <c r="SF350" s="38"/>
      <c r="SG350" s="38"/>
      <c r="SH350" s="38"/>
      <c r="SI350" s="38"/>
      <c r="SJ350" s="38"/>
      <c r="SK350" s="38"/>
      <c r="SL350" s="38"/>
      <c r="SM350" s="38"/>
      <c r="SN350" s="38"/>
      <c r="SO350" s="38"/>
      <c r="SP350" s="38"/>
      <c r="SQ350" s="38"/>
      <c r="SR350" s="38"/>
      <c r="SS350" s="38"/>
      <c r="ST350" s="38"/>
      <c r="SU350" s="38"/>
      <c r="SV350" s="38"/>
      <c r="SW350" s="38"/>
      <c r="SX350" s="38"/>
      <c r="SY350" s="38"/>
      <c r="SZ350" s="38"/>
      <c r="TA350" s="38"/>
      <c r="TB350" s="38"/>
      <c r="TC350" s="38"/>
      <c r="TD350" s="38"/>
      <c r="TE350" s="38"/>
      <c r="TF350" s="38"/>
      <c r="TG350" s="38"/>
      <c r="TH350" s="38"/>
      <c r="TI350" s="38"/>
      <c r="TJ350" s="38"/>
      <c r="TK350" s="38"/>
      <c r="TL350" s="38"/>
      <c r="TM350" s="38"/>
      <c r="TN350" s="38"/>
      <c r="TO350" s="38"/>
      <c r="TP350" s="38"/>
      <c r="TQ350" s="38"/>
      <c r="TR350" s="38"/>
      <c r="TS350" s="38"/>
      <c r="TT350" s="38"/>
      <c r="TU350" s="38"/>
      <c r="TV350" s="38"/>
      <c r="TW350" s="38"/>
      <c r="TX350" s="38"/>
      <c r="TY350" s="38"/>
      <c r="TZ350" s="38"/>
      <c r="UA350" s="38"/>
      <c r="UB350" s="38"/>
      <c r="UC350" s="38"/>
      <c r="UD350" s="38"/>
      <c r="UE350" s="38"/>
      <c r="UF350" s="38"/>
      <c r="UG350" s="38"/>
      <c r="UH350" s="38"/>
      <c r="UI350" s="38"/>
      <c r="UJ350" s="38"/>
      <c r="UK350" s="38"/>
      <c r="UL350" s="38"/>
      <c r="UM350" s="38"/>
      <c r="UN350" s="38"/>
      <c r="UO350" s="38"/>
      <c r="UP350" s="38"/>
      <c r="UQ350" s="38"/>
      <c r="UR350" s="38"/>
      <c r="US350" s="38"/>
      <c r="UT350" s="38"/>
      <c r="UU350" s="38"/>
      <c r="UV350" s="38"/>
      <c r="UW350" s="38"/>
      <c r="UX350" s="38"/>
      <c r="UY350" s="38"/>
      <c r="UZ350" s="38"/>
      <c r="VA350" s="38"/>
      <c r="VB350" s="38"/>
      <c r="VC350" s="38"/>
      <c r="VD350" s="38"/>
      <c r="VE350" s="38"/>
      <c r="VF350" s="38"/>
      <c r="VG350" s="38"/>
      <c r="VH350" s="38"/>
      <c r="VI350" s="38"/>
      <c r="VJ350" s="38"/>
      <c r="VK350" s="38"/>
      <c r="VL350" s="38"/>
      <c r="VM350" s="38"/>
      <c r="VN350" s="38"/>
      <c r="VO350" s="38"/>
      <c r="VP350" s="38"/>
      <c r="VQ350" s="38"/>
      <c r="VR350" s="38"/>
      <c r="VS350" s="38"/>
      <c r="VT350" s="38"/>
      <c r="VU350" s="38"/>
      <c r="VV350" s="38"/>
      <c r="VW350" s="38"/>
      <c r="VX350" s="38"/>
      <c r="VY350" s="38"/>
      <c r="VZ350" s="38"/>
      <c r="WA350" s="38"/>
      <c r="WB350" s="38"/>
      <c r="WC350" s="38"/>
      <c r="WD350" s="38"/>
    </row>
    <row r="351" spans="1:602" s="37" customFormat="1" ht="84.75" customHeight="1">
      <c r="A351" s="507"/>
      <c r="B351" s="515"/>
      <c r="C351" s="536"/>
      <c r="D351" s="51"/>
      <c r="E351" s="51"/>
      <c r="F351" s="57"/>
      <c r="G351" s="57"/>
      <c r="H351" s="57"/>
      <c r="I351" s="519" t="s">
        <v>14</v>
      </c>
      <c r="J351" s="519" t="s">
        <v>142</v>
      </c>
      <c r="K351" s="519" t="s">
        <v>820</v>
      </c>
      <c r="L351" s="519" t="s">
        <v>739</v>
      </c>
      <c r="M351" s="520">
        <v>12500</v>
      </c>
      <c r="N351" s="520">
        <v>12402</v>
      </c>
      <c r="O351" s="521">
        <v>63300</v>
      </c>
      <c r="P351" s="521">
        <v>0</v>
      </c>
      <c r="Q351" s="522">
        <v>0</v>
      </c>
      <c r="R351" s="522">
        <v>0</v>
      </c>
      <c r="S351" s="514">
        <v>3</v>
      </c>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c r="EA351" s="38"/>
      <c r="EB351" s="38"/>
      <c r="EC351" s="38"/>
      <c r="ED351" s="38"/>
      <c r="EE351" s="38"/>
      <c r="EF351" s="38"/>
      <c r="EG351" s="38"/>
      <c r="EH351" s="38"/>
      <c r="EI351" s="38"/>
      <c r="EJ351" s="38"/>
      <c r="EK351" s="38"/>
      <c r="EL351" s="38"/>
      <c r="EM351" s="38"/>
      <c r="EN351" s="38"/>
      <c r="EO351" s="38"/>
      <c r="EP351" s="38"/>
      <c r="EQ351" s="38"/>
      <c r="ER351" s="38"/>
      <c r="ES351" s="38"/>
      <c r="ET351" s="38"/>
      <c r="EU351" s="38"/>
      <c r="EV351" s="38"/>
      <c r="EW351" s="38"/>
      <c r="EX351" s="38"/>
      <c r="EY351" s="38"/>
      <c r="EZ351" s="38"/>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c r="HO351" s="38"/>
      <c r="HP351" s="38"/>
      <c r="HQ351" s="38"/>
      <c r="HR351" s="38"/>
      <c r="HS351" s="38"/>
      <c r="HT351" s="38"/>
      <c r="HU351" s="38"/>
      <c r="HV351" s="38"/>
      <c r="HW351" s="38"/>
      <c r="HX351" s="38"/>
      <c r="HY351" s="38"/>
      <c r="HZ351" s="38"/>
      <c r="IA351" s="38"/>
      <c r="IB351" s="38"/>
      <c r="IC351" s="38"/>
      <c r="ID351" s="38"/>
      <c r="IE351" s="38"/>
      <c r="IF351" s="38"/>
      <c r="IG351" s="38"/>
      <c r="IH351" s="38"/>
      <c r="II351" s="38"/>
      <c r="IJ351" s="38"/>
      <c r="IK351" s="38"/>
      <c r="IL351" s="38"/>
      <c r="IM351" s="38"/>
      <c r="IN351" s="38"/>
      <c r="IO351" s="38"/>
      <c r="IP351" s="38"/>
      <c r="IQ351" s="38"/>
      <c r="IR351" s="38"/>
      <c r="IS351" s="38"/>
      <c r="IT351" s="38"/>
      <c r="IU351" s="38"/>
      <c r="IV351" s="38"/>
      <c r="IW351" s="38"/>
      <c r="IX351" s="38"/>
      <c r="IY351" s="38"/>
      <c r="IZ351" s="38"/>
      <c r="JA351" s="38"/>
      <c r="JB351" s="38"/>
      <c r="JC351" s="38"/>
      <c r="JD351" s="38"/>
      <c r="JE351" s="38"/>
      <c r="JF351" s="38"/>
      <c r="JG351" s="38"/>
      <c r="JH351" s="38"/>
      <c r="JI351" s="38"/>
      <c r="JJ351" s="38"/>
      <c r="JK351" s="38"/>
      <c r="JL351" s="38"/>
      <c r="JM351" s="38"/>
      <c r="JN351" s="38"/>
      <c r="JO351" s="38"/>
      <c r="JP351" s="38"/>
      <c r="JQ351" s="38"/>
      <c r="JR351" s="38"/>
      <c r="JS351" s="38"/>
      <c r="JT351" s="38"/>
      <c r="JU351" s="38"/>
      <c r="JV351" s="38"/>
      <c r="JW351" s="38"/>
      <c r="JX351" s="38"/>
      <c r="JY351" s="38"/>
      <c r="JZ351" s="38"/>
      <c r="KA351" s="38"/>
      <c r="KB351" s="38"/>
      <c r="KC351" s="38"/>
      <c r="KD351" s="38"/>
      <c r="KE351" s="38"/>
      <c r="KF351" s="38"/>
      <c r="KG351" s="38"/>
      <c r="KH351" s="38"/>
      <c r="KI351" s="38"/>
      <c r="KJ351" s="38"/>
      <c r="KK351" s="38"/>
      <c r="KL351" s="38"/>
      <c r="KM351" s="38"/>
      <c r="KN351" s="38"/>
      <c r="KO351" s="38"/>
      <c r="KP351" s="38"/>
      <c r="KQ351" s="38"/>
      <c r="KR351" s="38"/>
      <c r="KS351" s="38"/>
      <c r="KT351" s="38"/>
      <c r="KU351" s="38"/>
      <c r="KV351" s="38"/>
      <c r="KW351" s="38"/>
      <c r="KX351" s="38"/>
      <c r="KY351" s="38"/>
      <c r="KZ351" s="38"/>
      <c r="LA351" s="38"/>
      <c r="LB351" s="38"/>
      <c r="LC351" s="38"/>
      <c r="LD351" s="38"/>
      <c r="LE351" s="38"/>
      <c r="LF351" s="38"/>
      <c r="LG351" s="38"/>
      <c r="LH351" s="38"/>
      <c r="LI351" s="38"/>
      <c r="LJ351" s="38"/>
      <c r="LK351" s="38"/>
      <c r="LL351" s="38"/>
      <c r="LM351" s="38"/>
      <c r="LN351" s="38"/>
      <c r="LO351" s="38"/>
      <c r="LP351" s="38"/>
      <c r="LQ351" s="38"/>
      <c r="LR351" s="38"/>
      <c r="LS351" s="38"/>
      <c r="LT351" s="38"/>
      <c r="LU351" s="38"/>
      <c r="LV351" s="38"/>
      <c r="LW351" s="38"/>
      <c r="LX351" s="38"/>
      <c r="LY351" s="38"/>
      <c r="LZ351" s="38"/>
      <c r="MA351" s="38"/>
      <c r="MB351" s="38"/>
      <c r="MC351" s="38"/>
      <c r="MD351" s="38"/>
      <c r="ME351" s="38"/>
      <c r="MF351" s="38"/>
      <c r="MG351" s="38"/>
      <c r="MH351" s="38"/>
      <c r="MI351" s="38"/>
      <c r="MJ351" s="38"/>
      <c r="MK351" s="38"/>
      <c r="ML351" s="38"/>
      <c r="MM351" s="38"/>
      <c r="MN351" s="38"/>
      <c r="MO351" s="38"/>
      <c r="MP351" s="38"/>
      <c r="MQ351" s="38"/>
      <c r="MR351" s="38"/>
      <c r="MS351" s="38"/>
      <c r="MT351" s="38"/>
      <c r="MU351" s="38"/>
      <c r="MV351" s="38"/>
      <c r="MW351" s="38"/>
      <c r="MX351" s="38"/>
      <c r="MY351" s="38"/>
      <c r="MZ351" s="38"/>
      <c r="NA351" s="38"/>
      <c r="NB351" s="38"/>
      <c r="NC351" s="38"/>
      <c r="ND351" s="38"/>
      <c r="NE351" s="38"/>
      <c r="NF351" s="38"/>
      <c r="NG351" s="38"/>
      <c r="NH351" s="38"/>
      <c r="NI351" s="38"/>
      <c r="NJ351" s="38"/>
      <c r="NK351" s="38"/>
      <c r="NL351" s="38"/>
      <c r="NM351" s="38"/>
      <c r="NN351" s="38"/>
      <c r="NO351" s="38"/>
      <c r="NP351" s="38"/>
      <c r="NQ351" s="38"/>
      <c r="NR351" s="38"/>
      <c r="NS351" s="38"/>
      <c r="NT351" s="38"/>
      <c r="NU351" s="38"/>
      <c r="NV351" s="38"/>
      <c r="NW351" s="38"/>
      <c r="NX351" s="38"/>
      <c r="NY351" s="38"/>
      <c r="NZ351" s="38"/>
      <c r="OA351" s="38"/>
      <c r="OB351" s="38"/>
      <c r="OC351" s="38"/>
      <c r="OD351" s="38"/>
      <c r="OE351" s="38"/>
      <c r="OF351" s="38"/>
      <c r="OG351" s="38"/>
      <c r="OH351" s="38"/>
      <c r="OI351" s="38"/>
      <c r="OJ351" s="38"/>
      <c r="OK351" s="38"/>
      <c r="OL351" s="38"/>
      <c r="OM351" s="38"/>
      <c r="ON351" s="38"/>
      <c r="OO351" s="38"/>
      <c r="OP351" s="38"/>
      <c r="OQ351" s="38"/>
      <c r="OR351" s="38"/>
      <c r="OS351" s="38"/>
      <c r="OT351" s="38"/>
      <c r="OU351" s="38"/>
      <c r="OV351" s="38"/>
      <c r="OW351" s="38"/>
      <c r="OX351" s="38"/>
      <c r="OY351" s="38"/>
      <c r="OZ351" s="38"/>
      <c r="PA351" s="38"/>
      <c r="PB351" s="38"/>
      <c r="PC351" s="38"/>
      <c r="PD351" s="38"/>
      <c r="PE351" s="38"/>
      <c r="PF351" s="38"/>
      <c r="PG351" s="38"/>
      <c r="PH351" s="38"/>
      <c r="PI351" s="38"/>
      <c r="PJ351" s="38"/>
      <c r="PK351" s="38"/>
      <c r="PL351" s="38"/>
      <c r="PM351" s="38"/>
      <c r="PN351" s="38"/>
      <c r="PO351" s="38"/>
      <c r="PP351" s="38"/>
      <c r="PQ351" s="38"/>
      <c r="PR351" s="38"/>
      <c r="PS351" s="38"/>
      <c r="PT351" s="38"/>
      <c r="PU351" s="38"/>
      <c r="PV351" s="38"/>
      <c r="PW351" s="38"/>
      <c r="PX351" s="38"/>
      <c r="PY351" s="38"/>
      <c r="PZ351" s="38"/>
      <c r="QA351" s="38"/>
      <c r="QB351" s="38"/>
      <c r="QC351" s="38"/>
      <c r="QD351" s="38"/>
      <c r="QE351" s="38"/>
      <c r="QF351" s="38"/>
      <c r="QG351" s="38"/>
      <c r="QH351" s="38"/>
      <c r="QI351" s="38"/>
      <c r="QJ351" s="38"/>
      <c r="QK351" s="38"/>
      <c r="QL351" s="38"/>
      <c r="QM351" s="38"/>
      <c r="QN351" s="38"/>
      <c r="QO351" s="38"/>
      <c r="QP351" s="38"/>
      <c r="QQ351" s="38"/>
      <c r="QR351" s="38"/>
      <c r="QS351" s="38"/>
      <c r="QT351" s="38"/>
      <c r="QU351" s="38"/>
      <c r="QV351" s="38"/>
      <c r="QW351" s="38"/>
      <c r="QX351" s="38"/>
      <c r="QY351" s="38"/>
      <c r="QZ351" s="38"/>
      <c r="RA351" s="38"/>
      <c r="RB351" s="38"/>
      <c r="RC351" s="38"/>
      <c r="RD351" s="38"/>
      <c r="RE351" s="38"/>
      <c r="RF351" s="38"/>
      <c r="RG351" s="38"/>
      <c r="RH351" s="38"/>
      <c r="RI351" s="38"/>
      <c r="RJ351" s="38"/>
      <c r="RK351" s="38"/>
      <c r="RL351" s="38"/>
      <c r="RM351" s="38"/>
      <c r="RN351" s="38"/>
      <c r="RO351" s="38"/>
      <c r="RP351" s="38"/>
      <c r="RQ351" s="38"/>
      <c r="RR351" s="38"/>
      <c r="RS351" s="38"/>
      <c r="RT351" s="38"/>
      <c r="RU351" s="38"/>
      <c r="RV351" s="38"/>
      <c r="RW351" s="38"/>
      <c r="RX351" s="38"/>
      <c r="RY351" s="38"/>
      <c r="RZ351" s="38"/>
      <c r="SA351" s="38"/>
      <c r="SB351" s="38"/>
      <c r="SC351" s="38"/>
      <c r="SD351" s="38"/>
      <c r="SE351" s="38"/>
      <c r="SF351" s="38"/>
      <c r="SG351" s="38"/>
      <c r="SH351" s="38"/>
      <c r="SI351" s="38"/>
      <c r="SJ351" s="38"/>
      <c r="SK351" s="38"/>
      <c r="SL351" s="38"/>
      <c r="SM351" s="38"/>
      <c r="SN351" s="38"/>
      <c r="SO351" s="38"/>
      <c r="SP351" s="38"/>
      <c r="SQ351" s="38"/>
      <c r="SR351" s="38"/>
      <c r="SS351" s="38"/>
      <c r="ST351" s="38"/>
      <c r="SU351" s="38"/>
      <c r="SV351" s="38"/>
      <c r="SW351" s="38"/>
      <c r="SX351" s="38"/>
      <c r="SY351" s="38"/>
      <c r="SZ351" s="38"/>
      <c r="TA351" s="38"/>
      <c r="TB351" s="38"/>
      <c r="TC351" s="38"/>
      <c r="TD351" s="38"/>
      <c r="TE351" s="38"/>
      <c r="TF351" s="38"/>
      <c r="TG351" s="38"/>
      <c r="TH351" s="38"/>
      <c r="TI351" s="38"/>
      <c r="TJ351" s="38"/>
      <c r="TK351" s="38"/>
      <c r="TL351" s="38"/>
      <c r="TM351" s="38"/>
      <c r="TN351" s="38"/>
      <c r="TO351" s="38"/>
      <c r="TP351" s="38"/>
      <c r="TQ351" s="38"/>
      <c r="TR351" s="38"/>
      <c r="TS351" s="38"/>
      <c r="TT351" s="38"/>
      <c r="TU351" s="38"/>
      <c r="TV351" s="38"/>
      <c r="TW351" s="38"/>
      <c r="TX351" s="38"/>
      <c r="TY351" s="38"/>
      <c r="TZ351" s="38"/>
      <c r="UA351" s="38"/>
      <c r="UB351" s="38"/>
      <c r="UC351" s="38"/>
      <c r="UD351" s="38"/>
      <c r="UE351" s="38"/>
      <c r="UF351" s="38"/>
      <c r="UG351" s="38"/>
      <c r="UH351" s="38"/>
      <c r="UI351" s="38"/>
      <c r="UJ351" s="38"/>
      <c r="UK351" s="38"/>
      <c r="UL351" s="38"/>
      <c r="UM351" s="38"/>
      <c r="UN351" s="38"/>
      <c r="UO351" s="38"/>
      <c r="UP351" s="38"/>
      <c r="UQ351" s="38"/>
      <c r="UR351" s="38"/>
      <c r="US351" s="38"/>
      <c r="UT351" s="38"/>
      <c r="UU351" s="38"/>
      <c r="UV351" s="38"/>
      <c r="UW351" s="38"/>
      <c r="UX351" s="38"/>
      <c r="UY351" s="38"/>
      <c r="UZ351" s="38"/>
      <c r="VA351" s="38"/>
      <c r="VB351" s="38"/>
      <c r="VC351" s="38"/>
      <c r="VD351" s="38"/>
      <c r="VE351" s="38"/>
      <c r="VF351" s="38"/>
      <c r="VG351" s="38"/>
      <c r="VH351" s="38"/>
      <c r="VI351" s="38"/>
      <c r="VJ351" s="38"/>
      <c r="VK351" s="38"/>
      <c r="VL351" s="38"/>
      <c r="VM351" s="38"/>
      <c r="VN351" s="38"/>
      <c r="VO351" s="38"/>
      <c r="VP351" s="38"/>
      <c r="VQ351" s="38"/>
      <c r="VR351" s="38"/>
      <c r="VS351" s="38"/>
      <c r="VT351" s="38"/>
      <c r="VU351" s="38"/>
      <c r="VV351" s="38"/>
      <c r="VW351" s="38"/>
      <c r="VX351" s="38"/>
      <c r="VY351" s="38"/>
      <c r="VZ351" s="38"/>
      <c r="WA351" s="38"/>
      <c r="WB351" s="38"/>
      <c r="WC351" s="38"/>
      <c r="WD351" s="38"/>
    </row>
    <row r="352" spans="1:602" s="39" customFormat="1" ht="42" customHeight="1">
      <c r="A352" s="507"/>
      <c r="B352" s="508" t="s">
        <v>821</v>
      </c>
      <c r="C352" s="527" t="s">
        <v>822</v>
      </c>
      <c r="D352" s="50" t="s">
        <v>776</v>
      </c>
      <c r="E352" s="50" t="s">
        <v>783</v>
      </c>
      <c r="F352" s="55" t="s">
        <v>136</v>
      </c>
      <c r="G352" s="518">
        <v>39814</v>
      </c>
      <c r="H352" s="518" t="s">
        <v>137</v>
      </c>
      <c r="I352" s="64" t="s">
        <v>14</v>
      </c>
      <c r="J352" s="512" t="s">
        <v>141</v>
      </c>
      <c r="K352" s="512" t="s">
        <v>823</v>
      </c>
      <c r="L352" s="512" t="s">
        <v>146</v>
      </c>
      <c r="M352" s="505">
        <f>SUM(M353:M361)</f>
        <v>47427544.289999999</v>
      </c>
      <c r="N352" s="505">
        <f t="shared" ref="N352" si="36">SUM(N353:N361)</f>
        <v>45436465.449999996</v>
      </c>
      <c r="O352" s="505">
        <f>SUM(O353:O361)</f>
        <v>39766300</v>
      </c>
      <c r="P352" s="513">
        <f>SUM(P353:P361)</f>
        <v>32009900</v>
      </c>
      <c r="Q352" s="554">
        <f>SUM(Q353:Q361)</f>
        <v>32009900</v>
      </c>
      <c r="R352" s="554">
        <f>SUM(R353:R361)</f>
        <v>32009900</v>
      </c>
      <c r="S352" s="562"/>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c r="EA352" s="38"/>
      <c r="EB352" s="38"/>
      <c r="EC352" s="38"/>
      <c r="ED352" s="38"/>
      <c r="EE352" s="38"/>
      <c r="EF352" s="38"/>
      <c r="EG352" s="38"/>
      <c r="EH352" s="38"/>
      <c r="EI352" s="38"/>
      <c r="EJ352" s="38"/>
      <c r="EK352" s="38"/>
      <c r="EL352" s="38"/>
      <c r="EM352" s="38"/>
      <c r="EN352" s="38"/>
      <c r="EO352" s="38"/>
      <c r="EP352" s="38"/>
      <c r="EQ352" s="38"/>
      <c r="ER352" s="38"/>
      <c r="ES352" s="38"/>
      <c r="ET352" s="38"/>
      <c r="EU352" s="38"/>
      <c r="EV352" s="38"/>
      <c r="EW352" s="38"/>
      <c r="EX352" s="38"/>
      <c r="EY352" s="38"/>
      <c r="EZ352" s="38"/>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c r="HO352" s="38"/>
      <c r="HP352" s="38"/>
      <c r="HQ352" s="38"/>
      <c r="HR352" s="38"/>
      <c r="HS352" s="38"/>
      <c r="HT352" s="38"/>
      <c r="HU352" s="38"/>
      <c r="HV352" s="38"/>
      <c r="HW352" s="38"/>
      <c r="HX352" s="38"/>
      <c r="HY352" s="38"/>
      <c r="HZ352" s="38"/>
      <c r="IA352" s="38"/>
      <c r="IB352" s="38"/>
      <c r="IC352" s="38"/>
      <c r="ID352" s="38"/>
      <c r="IE352" s="38"/>
      <c r="IF352" s="38"/>
      <c r="IG352" s="38"/>
      <c r="IH352" s="38"/>
      <c r="II352" s="38"/>
      <c r="IJ352" s="38"/>
      <c r="IK352" s="38"/>
      <c r="IL352" s="38"/>
      <c r="IM352" s="38"/>
      <c r="IN352" s="38"/>
      <c r="IO352" s="38"/>
      <c r="IP352" s="38"/>
      <c r="IQ352" s="38"/>
      <c r="IR352" s="38"/>
      <c r="IS352" s="38"/>
      <c r="IT352" s="38"/>
      <c r="IU352" s="38"/>
      <c r="IV352" s="38"/>
      <c r="IW352" s="38"/>
      <c r="IX352" s="38"/>
      <c r="IY352" s="38"/>
      <c r="IZ352" s="38"/>
      <c r="JA352" s="38"/>
      <c r="JB352" s="38"/>
      <c r="JC352" s="38"/>
      <c r="JD352" s="38"/>
      <c r="JE352" s="38"/>
      <c r="JF352" s="38"/>
      <c r="JG352" s="38"/>
      <c r="JH352" s="38"/>
      <c r="JI352" s="38"/>
      <c r="JJ352" s="38"/>
      <c r="JK352" s="38"/>
      <c r="JL352" s="38"/>
      <c r="JM352" s="38"/>
      <c r="JN352" s="38"/>
      <c r="JO352" s="38"/>
      <c r="JP352" s="38"/>
      <c r="JQ352" s="38"/>
      <c r="JR352" s="38"/>
      <c r="JS352" s="38"/>
      <c r="JT352" s="38"/>
      <c r="JU352" s="38"/>
      <c r="JV352" s="38"/>
      <c r="JW352" s="38"/>
      <c r="JX352" s="38"/>
      <c r="JY352" s="38"/>
      <c r="JZ352" s="38"/>
      <c r="KA352" s="38"/>
      <c r="KB352" s="38"/>
      <c r="KC352" s="38"/>
      <c r="KD352" s="38"/>
      <c r="KE352" s="38"/>
      <c r="KF352" s="38"/>
      <c r="KG352" s="38"/>
      <c r="KH352" s="38"/>
      <c r="KI352" s="38"/>
      <c r="KJ352" s="38"/>
      <c r="KK352" s="38"/>
      <c r="KL352" s="38"/>
      <c r="KM352" s="38"/>
      <c r="KN352" s="38"/>
      <c r="KO352" s="38"/>
      <c r="KP352" s="38"/>
      <c r="KQ352" s="38"/>
      <c r="KR352" s="38"/>
      <c r="KS352" s="38"/>
      <c r="KT352" s="38"/>
      <c r="KU352" s="38"/>
      <c r="KV352" s="38"/>
      <c r="KW352" s="38"/>
      <c r="KX352" s="38"/>
      <c r="KY352" s="38"/>
      <c r="KZ352" s="38"/>
      <c r="LA352" s="38"/>
      <c r="LB352" s="38"/>
      <c r="LC352" s="38"/>
      <c r="LD352" s="38"/>
      <c r="LE352" s="38"/>
      <c r="LF352" s="38"/>
      <c r="LG352" s="38"/>
      <c r="LH352" s="38"/>
      <c r="LI352" s="38"/>
      <c r="LJ352" s="38"/>
      <c r="LK352" s="38"/>
      <c r="LL352" s="38"/>
      <c r="LM352" s="38"/>
      <c r="LN352" s="38"/>
      <c r="LO352" s="38"/>
      <c r="LP352" s="38"/>
      <c r="LQ352" s="38"/>
      <c r="LR352" s="38"/>
      <c r="LS352" s="38"/>
      <c r="LT352" s="38"/>
      <c r="LU352" s="38"/>
      <c r="LV352" s="38"/>
      <c r="LW352" s="38"/>
      <c r="LX352" s="38"/>
      <c r="LY352" s="38"/>
      <c r="LZ352" s="38"/>
      <c r="MA352" s="38"/>
      <c r="MB352" s="38"/>
      <c r="MC352" s="38"/>
      <c r="MD352" s="38"/>
      <c r="ME352" s="38"/>
      <c r="MF352" s="38"/>
      <c r="MG352" s="38"/>
      <c r="MH352" s="38"/>
      <c r="MI352" s="38"/>
      <c r="MJ352" s="38"/>
      <c r="MK352" s="38"/>
      <c r="ML352" s="38"/>
      <c r="MM352" s="38"/>
      <c r="MN352" s="38"/>
      <c r="MO352" s="38"/>
      <c r="MP352" s="38"/>
      <c r="MQ352" s="38"/>
      <c r="MR352" s="38"/>
      <c r="MS352" s="38"/>
      <c r="MT352" s="38"/>
      <c r="MU352" s="38"/>
      <c r="MV352" s="38"/>
      <c r="MW352" s="38"/>
      <c r="MX352" s="38"/>
      <c r="MY352" s="38"/>
      <c r="MZ352" s="38"/>
      <c r="NA352" s="38"/>
      <c r="NB352" s="38"/>
      <c r="NC352" s="38"/>
      <c r="ND352" s="38"/>
      <c r="NE352" s="38"/>
      <c r="NF352" s="38"/>
      <c r="NG352" s="38"/>
      <c r="NH352" s="38"/>
      <c r="NI352" s="38"/>
      <c r="NJ352" s="38"/>
      <c r="NK352" s="38"/>
      <c r="NL352" s="38"/>
      <c r="NM352" s="38"/>
      <c r="NN352" s="38"/>
      <c r="NO352" s="38"/>
      <c r="NP352" s="38"/>
      <c r="NQ352" s="38"/>
      <c r="NR352" s="38"/>
      <c r="NS352" s="38"/>
      <c r="NT352" s="38"/>
      <c r="NU352" s="38"/>
      <c r="NV352" s="38"/>
      <c r="NW352" s="38"/>
      <c r="NX352" s="38"/>
      <c r="NY352" s="38"/>
      <c r="NZ352" s="38"/>
      <c r="OA352" s="38"/>
      <c r="OB352" s="38"/>
      <c r="OC352" s="38"/>
      <c r="OD352" s="38"/>
      <c r="OE352" s="38"/>
      <c r="OF352" s="38"/>
      <c r="OG352" s="38"/>
      <c r="OH352" s="38"/>
      <c r="OI352" s="38"/>
      <c r="OJ352" s="38"/>
      <c r="OK352" s="38"/>
      <c r="OL352" s="38"/>
      <c r="OM352" s="38"/>
      <c r="ON352" s="38"/>
      <c r="OO352" s="38"/>
      <c r="OP352" s="38"/>
      <c r="OQ352" s="38"/>
      <c r="OR352" s="38"/>
      <c r="OS352" s="38"/>
      <c r="OT352" s="38"/>
      <c r="OU352" s="38"/>
      <c r="OV352" s="38"/>
      <c r="OW352" s="38"/>
      <c r="OX352" s="38"/>
      <c r="OY352" s="38"/>
      <c r="OZ352" s="38"/>
      <c r="PA352" s="38"/>
      <c r="PB352" s="38"/>
      <c r="PC352" s="38"/>
      <c r="PD352" s="38"/>
      <c r="PE352" s="38"/>
      <c r="PF352" s="38"/>
      <c r="PG352" s="38"/>
      <c r="PH352" s="38"/>
      <c r="PI352" s="38"/>
      <c r="PJ352" s="38"/>
      <c r="PK352" s="38"/>
      <c r="PL352" s="38"/>
      <c r="PM352" s="38"/>
      <c r="PN352" s="38"/>
      <c r="PO352" s="38"/>
      <c r="PP352" s="38"/>
      <c r="PQ352" s="38"/>
      <c r="PR352" s="38"/>
      <c r="PS352" s="38"/>
      <c r="PT352" s="38"/>
      <c r="PU352" s="38"/>
      <c r="PV352" s="38"/>
      <c r="PW352" s="38"/>
      <c r="PX352" s="38"/>
      <c r="PY352" s="38"/>
      <c r="PZ352" s="38"/>
      <c r="QA352" s="38"/>
      <c r="QB352" s="38"/>
      <c r="QC352" s="38"/>
      <c r="QD352" s="38"/>
      <c r="QE352" s="38"/>
      <c r="QF352" s="38"/>
      <c r="QG352" s="38"/>
      <c r="QH352" s="38"/>
      <c r="QI352" s="38"/>
      <c r="QJ352" s="38"/>
      <c r="QK352" s="38"/>
      <c r="QL352" s="38"/>
      <c r="QM352" s="38"/>
      <c r="QN352" s="38"/>
      <c r="QO352" s="38"/>
      <c r="QP352" s="38"/>
      <c r="QQ352" s="38"/>
      <c r="QR352" s="38"/>
      <c r="QS352" s="38"/>
      <c r="QT352" s="38"/>
      <c r="QU352" s="38"/>
      <c r="QV352" s="38"/>
      <c r="QW352" s="38"/>
      <c r="QX352" s="38"/>
      <c r="QY352" s="38"/>
      <c r="QZ352" s="38"/>
      <c r="RA352" s="38"/>
      <c r="RB352" s="38"/>
      <c r="RC352" s="38"/>
      <c r="RD352" s="38"/>
      <c r="RE352" s="38"/>
      <c r="RF352" s="38"/>
      <c r="RG352" s="38"/>
      <c r="RH352" s="38"/>
      <c r="RI352" s="38"/>
      <c r="RJ352" s="38"/>
      <c r="RK352" s="38"/>
      <c r="RL352" s="38"/>
      <c r="RM352" s="38"/>
      <c r="RN352" s="38"/>
      <c r="RO352" s="38"/>
      <c r="RP352" s="38"/>
      <c r="RQ352" s="38"/>
      <c r="RR352" s="38"/>
      <c r="RS352" s="38"/>
      <c r="RT352" s="38"/>
      <c r="RU352" s="38"/>
      <c r="RV352" s="38"/>
      <c r="RW352" s="38"/>
      <c r="RX352" s="38"/>
      <c r="RY352" s="38"/>
      <c r="RZ352" s="38"/>
      <c r="SA352" s="38"/>
      <c r="SB352" s="38"/>
      <c r="SC352" s="38"/>
      <c r="SD352" s="38"/>
      <c r="SE352" s="38"/>
      <c r="SF352" s="38"/>
      <c r="SG352" s="38"/>
      <c r="SH352" s="38"/>
      <c r="SI352" s="38"/>
      <c r="SJ352" s="38"/>
      <c r="SK352" s="38"/>
      <c r="SL352" s="38"/>
      <c r="SM352" s="38"/>
      <c r="SN352" s="38"/>
      <c r="SO352" s="38"/>
      <c r="SP352" s="38"/>
      <c r="SQ352" s="38"/>
      <c r="SR352" s="38"/>
      <c r="SS352" s="38"/>
      <c r="ST352" s="38"/>
      <c r="SU352" s="38"/>
      <c r="SV352" s="38"/>
      <c r="SW352" s="38"/>
      <c r="SX352" s="38"/>
      <c r="SY352" s="38"/>
      <c r="SZ352" s="38"/>
      <c r="TA352" s="38"/>
      <c r="TB352" s="38"/>
      <c r="TC352" s="38"/>
      <c r="TD352" s="38"/>
      <c r="TE352" s="38"/>
      <c r="TF352" s="38"/>
      <c r="TG352" s="38"/>
      <c r="TH352" s="38"/>
      <c r="TI352" s="38"/>
      <c r="TJ352" s="38"/>
      <c r="TK352" s="38"/>
      <c r="TL352" s="38"/>
      <c r="TM352" s="38"/>
      <c r="TN352" s="38"/>
      <c r="TO352" s="38"/>
      <c r="TP352" s="38"/>
      <c r="TQ352" s="38"/>
      <c r="TR352" s="38"/>
      <c r="TS352" s="38"/>
      <c r="TT352" s="38"/>
      <c r="TU352" s="38"/>
      <c r="TV352" s="38"/>
      <c r="TW352" s="38"/>
      <c r="TX352" s="38"/>
      <c r="TY352" s="38"/>
      <c r="TZ352" s="38"/>
      <c r="UA352" s="38"/>
      <c r="UB352" s="38"/>
      <c r="UC352" s="38"/>
      <c r="UD352" s="38"/>
      <c r="UE352" s="38"/>
      <c r="UF352" s="38"/>
      <c r="UG352" s="38"/>
      <c r="UH352" s="38"/>
      <c r="UI352" s="38"/>
      <c r="UJ352" s="38"/>
      <c r="UK352" s="38"/>
      <c r="UL352" s="38"/>
      <c r="UM352" s="38"/>
      <c r="UN352" s="38"/>
      <c r="UO352" s="38"/>
      <c r="UP352" s="38"/>
      <c r="UQ352" s="38"/>
      <c r="UR352" s="38"/>
      <c r="US352" s="38"/>
      <c r="UT352" s="38"/>
      <c r="UU352" s="38"/>
      <c r="UV352" s="38"/>
      <c r="UW352" s="38"/>
      <c r="UX352" s="38"/>
      <c r="UY352" s="38"/>
      <c r="UZ352" s="38"/>
      <c r="VA352" s="38"/>
      <c r="VB352" s="38"/>
      <c r="VC352" s="38"/>
      <c r="VD352" s="38"/>
      <c r="VE352" s="38"/>
      <c r="VF352" s="38"/>
      <c r="VG352" s="38"/>
      <c r="VH352" s="38"/>
      <c r="VI352" s="38"/>
      <c r="VJ352" s="38"/>
      <c r="VK352" s="38"/>
      <c r="VL352" s="38"/>
      <c r="VM352" s="38"/>
      <c r="VN352" s="38"/>
      <c r="VO352" s="38"/>
      <c r="VP352" s="38"/>
      <c r="VQ352" s="38"/>
      <c r="VR352" s="38"/>
      <c r="VS352" s="38"/>
      <c r="VT352" s="38"/>
      <c r="VU352" s="38"/>
      <c r="VV352" s="38"/>
      <c r="VW352" s="38"/>
      <c r="VX352" s="38"/>
      <c r="VY352" s="38"/>
      <c r="VZ352" s="38"/>
      <c r="WA352" s="38"/>
      <c r="WB352" s="38"/>
      <c r="WC352" s="38"/>
      <c r="WD352" s="38"/>
    </row>
    <row r="353" spans="1:602" s="37" customFormat="1" ht="15">
      <c r="A353" s="507"/>
      <c r="B353" s="542"/>
      <c r="C353" s="530"/>
      <c r="D353" s="531"/>
      <c r="E353" s="531"/>
      <c r="F353" s="532"/>
      <c r="G353" s="532"/>
      <c r="H353" s="556"/>
      <c r="I353" s="276" t="s">
        <v>14</v>
      </c>
      <c r="J353" s="276" t="s">
        <v>141</v>
      </c>
      <c r="K353" s="533" t="s">
        <v>823</v>
      </c>
      <c r="L353" s="276" t="s">
        <v>147</v>
      </c>
      <c r="M353" s="563">
        <v>3025783</v>
      </c>
      <c r="N353" s="563">
        <v>3025782.52</v>
      </c>
      <c r="O353" s="563">
        <v>3452500</v>
      </c>
      <c r="P353" s="564">
        <v>3452500</v>
      </c>
      <c r="Q353" s="563">
        <v>3452500</v>
      </c>
      <c r="R353" s="563">
        <v>3452500</v>
      </c>
      <c r="S353" s="565" t="s">
        <v>273</v>
      </c>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c r="EA353" s="38"/>
      <c r="EB353" s="38"/>
      <c r="EC353" s="38"/>
      <c r="ED353" s="38"/>
      <c r="EE353" s="38"/>
      <c r="EF353" s="38"/>
      <c r="EG353" s="38"/>
      <c r="EH353" s="38"/>
      <c r="EI353" s="38"/>
      <c r="EJ353" s="38"/>
      <c r="EK353" s="38"/>
      <c r="EL353" s="38"/>
      <c r="EM353" s="38"/>
      <c r="EN353" s="38"/>
      <c r="EO353" s="38"/>
      <c r="EP353" s="38"/>
      <c r="EQ353" s="38"/>
      <c r="ER353" s="38"/>
      <c r="ES353" s="38"/>
      <c r="ET353" s="38"/>
      <c r="EU353" s="38"/>
      <c r="EV353" s="38"/>
      <c r="EW353" s="38"/>
      <c r="EX353" s="38"/>
      <c r="EY353" s="38"/>
      <c r="EZ353" s="38"/>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c r="HO353" s="38"/>
      <c r="HP353" s="38"/>
      <c r="HQ353" s="38"/>
      <c r="HR353" s="38"/>
      <c r="HS353" s="38"/>
      <c r="HT353" s="38"/>
      <c r="HU353" s="38"/>
      <c r="HV353" s="38"/>
      <c r="HW353" s="38"/>
      <c r="HX353" s="38"/>
      <c r="HY353" s="38"/>
      <c r="HZ353" s="38"/>
      <c r="IA353" s="38"/>
      <c r="IB353" s="38"/>
      <c r="IC353" s="38"/>
      <c r="ID353" s="38"/>
      <c r="IE353" s="38"/>
      <c r="IF353" s="38"/>
      <c r="IG353" s="38"/>
      <c r="IH353" s="38"/>
      <c r="II353" s="38"/>
      <c r="IJ353" s="38"/>
      <c r="IK353" s="38"/>
      <c r="IL353" s="38"/>
      <c r="IM353" s="38"/>
      <c r="IN353" s="38"/>
      <c r="IO353" s="38"/>
      <c r="IP353" s="38"/>
      <c r="IQ353" s="38"/>
      <c r="IR353" s="38"/>
      <c r="IS353" s="38"/>
      <c r="IT353" s="38"/>
      <c r="IU353" s="38"/>
      <c r="IV353" s="38"/>
      <c r="IW353" s="38"/>
      <c r="IX353" s="38"/>
      <c r="IY353" s="38"/>
      <c r="IZ353" s="38"/>
      <c r="JA353" s="38"/>
      <c r="JB353" s="38"/>
      <c r="JC353" s="38"/>
      <c r="JD353" s="38"/>
      <c r="JE353" s="38"/>
      <c r="JF353" s="38"/>
      <c r="JG353" s="38"/>
      <c r="JH353" s="38"/>
      <c r="JI353" s="38"/>
      <c r="JJ353" s="38"/>
      <c r="JK353" s="38"/>
      <c r="JL353" s="38"/>
      <c r="JM353" s="38"/>
      <c r="JN353" s="38"/>
      <c r="JO353" s="38"/>
      <c r="JP353" s="38"/>
      <c r="JQ353" s="38"/>
      <c r="JR353" s="38"/>
      <c r="JS353" s="38"/>
      <c r="JT353" s="38"/>
      <c r="JU353" s="38"/>
      <c r="JV353" s="38"/>
      <c r="JW353" s="38"/>
      <c r="JX353" s="38"/>
      <c r="JY353" s="38"/>
      <c r="JZ353" s="38"/>
      <c r="KA353" s="38"/>
      <c r="KB353" s="38"/>
      <c r="KC353" s="38"/>
      <c r="KD353" s="38"/>
      <c r="KE353" s="38"/>
      <c r="KF353" s="38"/>
      <c r="KG353" s="38"/>
      <c r="KH353" s="38"/>
      <c r="KI353" s="38"/>
      <c r="KJ353" s="38"/>
      <c r="KK353" s="38"/>
      <c r="KL353" s="38"/>
      <c r="KM353" s="38"/>
      <c r="KN353" s="38"/>
      <c r="KO353" s="38"/>
      <c r="KP353" s="38"/>
      <c r="KQ353" s="38"/>
      <c r="KR353" s="38"/>
      <c r="KS353" s="38"/>
      <c r="KT353" s="38"/>
      <c r="KU353" s="38"/>
      <c r="KV353" s="38"/>
      <c r="KW353" s="38"/>
      <c r="KX353" s="38"/>
      <c r="KY353" s="38"/>
      <c r="KZ353" s="38"/>
      <c r="LA353" s="38"/>
      <c r="LB353" s="38"/>
      <c r="LC353" s="38"/>
      <c r="LD353" s="38"/>
      <c r="LE353" s="38"/>
      <c r="LF353" s="38"/>
      <c r="LG353" s="38"/>
      <c r="LH353" s="38"/>
      <c r="LI353" s="38"/>
      <c r="LJ353" s="38"/>
      <c r="LK353" s="38"/>
      <c r="LL353" s="38"/>
      <c r="LM353" s="38"/>
      <c r="LN353" s="38"/>
      <c r="LO353" s="38"/>
      <c r="LP353" s="38"/>
      <c r="LQ353" s="38"/>
      <c r="LR353" s="38"/>
      <c r="LS353" s="38"/>
      <c r="LT353" s="38"/>
      <c r="LU353" s="38"/>
      <c r="LV353" s="38"/>
      <c r="LW353" s="38"/>
      <c r="LX353" s="38"/>
      <c r="LY353" s="38"/>
      <c r="LZ353" s="38"/>
      <c r="MA353" s="38"/>
      <c r="MB353" s="38"/>
      <c r="MC353" s="38"/>
      <c r="MD353" s="38"/>
      <c r="ME353" s="38"/>
      <c r="MF353" s="38"/>
      <c r="MG353" s="38"/>
      <c r="MH353" s="38"/>
      <c r="MI353" s="38"/>
      <c r="MJ353" s="38"/>
      <c r="MK353" s="38"/>
      <c r="ML353" s="38"/>
      <c r="MM353" s="38"/>
      <c r="MN353" s="38"/>
      <c r="MO353" s="38"/>
      <c r="MP353" s="38"/>
      <c r="MQ353" s="38"/>
      <c r="MR353" s="38"/>
      <c r="MS353" s="38"/>
      <c r="MT353" s="38"/>
      <c r="MU353" s="38"/>
      <c r="MV353" s="38"/>
      <c r="MW353" s="38"/>
      <c r="MX353" s="38"/>
      <c r="MY353" s="38"/>
      <c r="MZ353" s="38"/>
      <c r="NA353" s="38"/>
      <c r="NB353" s="38"/>
      <c r="NC353" s="38"/>
      <c r="ND353" s="38"/>
      <c r="NE353" s="38"/>
      <c r="NF353" s="38"/>
      <c r="NG353" s="38"/>
      <c r="NH353" s="38"/>
      <c r="NI353" s="38"/>
      <c r="NJ353" s="38"/>
      <c r="NK353" s="38"/>
      <c r="NL353" s="38"/>
      <c r="NM353" s="38"/>
      <c r="NN353" s="38"/>
      <c r="NO353" s="38"/>
      <c r="NP353" s="38"/>
      <c r="NQ353" s="38"/>
      <c r="NR353" s="38"/>
      <c r="NS353" s="38"/>
      <c r="NT353" s="38"/>
      <c r="NU353" s="38"/>
      <c r="NV353" s="38"/>
      <c r="NW353" s="38"/>
      <c r="NX353" s="38"/>
      <c r="NY353" s="38"/>
      <c r="NZ353" s="38"/>
      <c r="OA353" s="38"/>
      <c r="OB353" s="38"/>
      <c r="OC353" s="38"/>
      <c r="OD353" s="38"/>
      <c r="OE353" s="38"/>
      <c r="OF353" s="38"/>
      <c r="OG353" s="38"/>
      <c r="OH353" s="38"/>
      <c r="OI353" s="38"/>
      <c r="OJ353" s="38"/>
      <c r="OK353" s="38"/>
      <c r="OL353" s="38"/>
      <c r="OM353" s="38"/>
      <c r="ON353" s="38"/>
      <c r="OO353" s="38"/>
      <c r="OP353" s="38"/>
      <c r="OQ353" s="38"/>
      <c r="OR353" s="38"/>
      <c r="OS353" s="38"/>
      <c r="OT353" s="38"/>
      <c r="OU353" s="38"/>
      <c r="OV353" s="38"/>
      <c r="OW353" s="38"/>
      <c r="OX353" s="38"/>
      <c r="OY353" s="38"/>
      <c r="OZ353" s="38"/>
      <c r="PA353" s="38"/>
      <c r="PB353" s="38"/>
      <c r="PC353" s="38"/>
      <c r="PD353" s="38"/>
      <c r="PE353" s="38"/>
      <c r="PF353" s="38"/>
      <c r="PG353" s="38"/>
      <c r="PH353" s="38"/>
      <c r="PI353" s="38"/>
      <c r="PJ353" s="38"/>
      <c r="PK353" s="38"/>
      <c r="PL353" s="38"/>
      <c r="PM353" s="38"/>
      <c r="PN353" s="38"/>
      <c r="PO353" s="38"/>
      <c r="PP353" s="38"/>
      <c r="PQ353" s="38"/>
      <c r="PR353" s="38"/>
      <c r="PS353" s="38"/>
      <c r="PT353" s="38"/>
      <c r="PU353" s="38"/>
      <c r="PV353" s="38"/>
      <c r="PW353" s="38"/>
      <c r="PX353" s="38"/>
      <c r="PY353" s="38"/>
      <c r="PZ353" s="38"/>
      <c r="QA353" s="38"/>
      <c r="QB353" s="38"/>
      <c r="QC353" s="38"/>
      <c r="QD353" s="38"/>
      <c r="QE353" s="38"/>
      <c r="QF353" s="38"/>
      <c r="QG353" s="38"/>
      <c r="QH353" s="38"/>
      <c r="QI353" s="38"/>
      <c r="QJ353" s="38"/>
      <c r="QK353" s="38"/>
      <c r="QL353" s="38"/>
      <c r="QM353" s="38"/>
      <c r="QN353" s="38"/>
      <c r="QO353" s="38"/>
      <c r="QP353" s="38"/>
      <c r="QQ353" s="38"/>
      <c r="QR353" s="38"/>
      <c r="QS353" s="38"/>
      <c r="QT353" s="38"/>
      <c r="QU353" s="38"/>
      <c r="QV353" s="38"/>
      <c r="QW353" s="38"/>
      <c r="QX353" s="38"/>
      <c r="QY353" s="38"/>
      <c r="QZ353" s="38"/>
      <c r="RA353" s="38"/>
      <c r="RB353" s="38"/>
      <c r="RC353" s="38"/>
      <c r="RD353" s="38"/>
      <c r="RE353" s="38"/>
      <c r="RF353" s="38"/>
      <c r="RG353" s="38"/>
      <c r="RH353" s="38"/>
      <c r="RI353" s="38"/>
      <c r="RJ353" s="38"/>
      <c r="RK353" s="38"/>
      <c r="RL353" s="38"/>
      <c r="RM353" s="38"/>
      <c r="RN353" s="38"/>
      <c r="RO353" s="38"/>
      <c r="RP353" s="38"/>
      <c r="RQ353" s="38"/>
      <c r="RR353" s="38"/>
      <c r="RS353" s="38"/>
      <c r="RT353" s="38"/>
      <c r="RU353" s="38"/>
      <c r="RV353" s="38"/>
      <c r="RW353" s="38"/>
      <c r="RX353" s="38"/>
      <c r="RY353" s="38"/>
      <c r="RZ353" s="38"/>
      <c r="SA353" s="38"/>
      <c r="SB353" s="38"/>
      <c r="SC353" s="38"/>
      <c r="SD353" s="38"/>
      <c r="SE353" s="38"/>
      <c r="SF353" s="38"/>
      <c r="SG353" s="38"/>
      <c r="SH353" s="38"/>
      <c r="SI353" s="38"/>
      <c r="SJ353" s="38"/>
      <c r="SK353" s="38"/>
      <c r="SL353" s="38"/>
      <c r="SM353" s="38"/>
      <c r="SN353" s="38"/>
      <c r="SO353" s="38"/>
      <c r="SP353" s="38"/>
      <c r="SQ353" s="38"/>
      <c r="SR353" s="38"/>
      <c r="SS353" s="38"/>
      <c r="ST353" s="38"/>
      <c r="SU353" s="38"/>
      <c r="SV353" s="38"/>
      <c r="SW353" s="38"/>
      <c r="SX353" s="38"/>
      <c r="SY353" s="38"/>
      <c r="SZ353" s="38"/>
      <c r="TA353" s="38"/>
      <c r="TB353" s="38"/>
      <c r="TC353" s="38"/>
      <c r="TD353" s="38"/>
      <c r="TE353" s="38"/>
      <c r="TF353" s="38"/>
      <c r="TG353" s="38"/>
      <c r="TH353" s="38"/>
      <c r="TI353" s="38"/>
      <c r="TJ353" s="38"/>
      <c r="TK353" s="38"/>
      <c r="TL353" s="38"/>
      <c r="TM353" s="38"/>
      <c r="TN353" s="38"/>
      <c r="TO353" s="38"/>
      <c r="TP353" s="38"/>
      <c r="TQ353" s="38"/>
      <c r="TR353" s="38"/>
      <c r="TS353" s="38"/>
      <c r="TT353" s="38"/>
      <c r="TU353" s="38"/>
      <c r="TV353" s="38"/>
      <c r="TW353" s="38"/>
      <c r="TX353" s="38"/>
      <c r="TY353" s="38"/>
      <c r="TZ353" s="38"/>
      <c r="UA353" s="38"/>
      <c r="UB353" s="38"/>
      <c r="UC353" s="38"/>
      <c r="UD353" s="38"/>
      <c r="UE353" s="38"/>
      <c r="UF353" s="38"/>
      <c r="UG353" s="38"/>
      <c r="UH353" s="38"/>
      <c r="UI353" s="38"/>
      <c r="UJ353" s="38"/>
      <c r="UK353" s="38"/>
      <c r="UL353" s="38"/>
      <c r="UM353" s="38"/>
      <c r="UN353" s="38"/>
      <c r="UO353" s="38"/>
      <c r="UP353" s="38"/>
      <c r="UQ353" s="38"/>
      <c r="UR353" s="38"/>
      <c r="US353" s="38"/>
      <c r="UT353" s="38"/>
      <c r="UU353" s="38"/>
      <c r="UV353" s="38"/>
      <c r="UW353" s="38"/>
      <c r="UX353" s="38"/>
      <c r="UY353" s="38"/>
      <c r="UZ353" s="38"/>
      <c r="VA353" s="38"/>
      <c r="VB353" s="38"/>
      <c r="VC353" s="38"/>
      <c r="VD353" s="38"/>
      <c r="VE353" s="38"/>
      <c r="VF353" s="38"/>
      <c r="VG353" s="38"/>
      <c r="VH353" s="38"/>
      <c r="VI353" s="38"/>
      <c r="VJ353" s="38"/>
      <c r="VK353" s="38"/>
      <c r="VL353" s="38"/>
      <c r="VM353" s="38"/>
      <c r="VN353" s="38"/>
      <c r="VO353" s="38"/>
      <c r="VP353" s="38"/>
      <c r="VQ353" s="38"/>
      <c r="VR353" s="38"/>
      <c r="VS353" s="38"/>
      <c r="VT353" s="38"/>
      <c r="VU353" s="38"/>
      <c r="VV353" s="38"/>
      <c r="VW353" s="38"/>
      <c r="VX353" s="38"/>
      <c r="VY353" s="38"/>
      <c r="VZ353" s="38"/>
      <c r="WA353" s="38"/>
      <c r="WB353" s="38"/>
      <c r="WC353" s="38"/>
      <c r="WD353" s="38"/>
    </row>
    <row r="354" spans="1:602" s="37" customFormat="1" ht="15">
      <c r="A354" s="507"/>
      <c r="B354" s="542"/>
      <c r="C354" s="530"/>
      <c r="D354" s="531"/>
      <c r="E354" s="531"/>
      <c r="F354" s="532"/>
      <c r="G354" s="532"/>
      <c r="H354" s="556"/>
      <c r="I354" s="276" t="s">
        <v>14</v>
      </c>
      <c r="J354" s="276" t="s">
        <v>141</v>
      </c>
      <c r="K354" s="533" t="s">
        <v>823</v>
      </c>
      <c r="L354" s="313" t="s">
        <v>15</v>
      </c>
      <c r="M354" s="563">
        <v>123400</v>
      </c>
      <c r="N354" s="563">
        <v>123049.25</v>
      </c>
      <c r="O354" s="563">
        <v>335300</v>
      </c>
      <c r="P354" s="566">
        <v>335300</v>
      </c>
      <c r="Q354" s="567">
        <v>335300</v>
      </c>
      <c r="R354" s="563">
        <v>335300</v>
      </c>
      <c r="S354" s="565" t="s">
        <v>273</v>
      </c>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c r="EA354" s="38"/>
      <c r="EB354" s="38"/>
      <c r="EC354" s="38"/>
      <c r="ED354" s="38"/>
      <c r="EE354" s="38"/>
      <c r="EF354" s="38"/>
      <c r="EG354" s="38"/>
      <c r="EH354" s="38"/>
      <c r="EI354" s="38"/>
      <c r="EJ354" s="38"/>
      <c r="EK354" s="38"/>
      <c r="EL354" s="38"/>
      <c r="EM354" s="38"/>
      <c r="EN354" s="38"/>
      <c r="EO354" s="38"/>
      <c r="EP354" s="38"/>
      <c r="EQ354" s="38"/>
      <c r="ER354" s="38"/>
      <c r="ES354" s="38"/>
      <c r="ET354" s="38"/>
      <c r="EU354" s="38"/>
      <c r="EV354" s="38"/>
      <c r="EW354" s="38"/>
      <c r="EX354" s="38"/>
      <c r="EY354" s="38"/>
      <c r="EZ354" s="38"/>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c r="HO354" s="38"/>
      <c r="HP354" s="38"/>
      <c r="HQ354" s="38"/>
      <c r="HR354" s="38"/>
      <c r="HS354" s="38"/>
      <c r="HT354" s="38"/>
      <c r="HU354" s="38"/>
      <c r="HV354" s="38"/>
      <c r="HW354" s="38"/>
      <c r="HX354" s="38"/>
      <c r="HY354" s="38"/>
      <c r="HZ354" s="38"/>
      <c r="IA354" s="38"/>
      <c r="IB354" s="38"/>
      <c r="IC354" s="38"/>
      <c r="ID354" s="38"/>
      <c r="IE354" s="38"/>
      <c r="IF354" s="38"/>
      <c r="IG354" s="38"/>
      <c r="IH354" s="38"/>
      <c r="II354" s="38"/>
      <c r="IJ354" s="38"/>
      <c r="IK354" s="38"/>
      <c r="IL354" s="38"/>
      <c r="IM354" s="38"/>
      <c r="IN354" s="38"/>
      <c r="IO354" s="38"/>
      <c r="IP354" s="38"/>
      <c r="IQ354" s="38"/>
      <c r="IR354" s="38"/>
      <c r="IS354" s="38"/>
      <c r="IT354" s="38"/>
      <c r="IU354" s="38"/>
      <c r="IV354" s="38"/>
      <c r="IW354" s="38"/>
      <c r="IX354" s="38"/>
      <c r="IY354" s="38"/>
      <c r="IZ354" s="38"/>
      <c r="JA354" s="38"/>
      <c r="JB354" s="38"/>
      <c r="JC354" s="38"/>
      <c r="JD354" s="38"/>
      <c r="JE354" s="38"/>
      <c r="JF354" s="38"/>
      <c r="JG354" s="38"/>
      <c r="JH354" s="38"/>
      <c r="JI354" s="38"/>
      <c r="JJ354" s="38"/>
      <c r="JK354" s="38"/>
      <c r="JL354" s="38"/>
      <c r="JM354" s="38"/>
      <c r="JN354" s="38"/>
      <c r="JO354" s="38"/>
      <c r="JP354" s="38"/>
      <c r="JQ354" s="38"/>
      <c r="JR354" s="38"/>
      <c r="JS354" s="38"/>
      <c r="JT354" s="38"/>
      <c r="JU354" s="38"/>
      <c r="JV354" s="38"/>
      <c r="JW354" s="38"/>
      <c r="JX354" s="38"/>
      <c r="JY354" s="38"/>
      <c r="JZ354" s="38"/>
      <c r="KA354" s="38"/>
      <c r="KB354" s="38"/>
      <c r="KC354" s="38"/>
      <c r="KD354" s="38"/>
      <c r="KE354" s="38"/>
      <c r="KF354" s="38"/>
      <c r="KG354" s="38"/>
      <c r="KH354" s="38"/>
      <c r="KI354" s="38"/>
      <c r="KJ354" s="38"/>
      <c r="KK354" s="38"/>
      <c r="KL354" s="38"/>
      <c r="KM354" s="38"/>
      <c r="KN354" s="38"/>
      <c r="KO354" s="38"/>
      <c r="KP354" s="38"/>
      <c r="KQ354" s="38"/>
      <c r="KR354" s="38"/>
      <c r="KS354" s="38"/>
      <c r="KT354" s="38"/>
      <c r="KU354" s="38"/>
      <c r="KV354" s="38"/>
      <c r="KW354" s="38"/>
      <c r="KX354" s="38"/>
      <c r="KY354" s="38"/>
      <c r="KZ354" s="38"/>
      <c r="LA354" s="38"/>
      <c r="LB354" s="38"/>
      <c r="LC354" s="38"/>
      <c r="LD354" s="38"/>
      <c r="LE354" s="38"/>
      <c r="LF354" s="38"/>
      <c r="LG354" s="38"/>
      <c r="LH354" s="38"/>
      <c r="LI354" s="38"/>
      <c r="LJ354" s="38"/>
      <c r="LK354" s="38"/>
      <c r="LL354" s="38"/>
      <c r="LM354" s="38"/>
      <c r="LN354" s="38"/>
      <c r="LO354" s="38"/>
      <c r="LP354" s="38"/>
      <c r="LQ354" s="38"/>
      <c r="LR354" s="38"/>
      <c r="LS354" s="38"/>
      <c r="LT354" s="38"/>
      <c r="LU354" s="38"/>
      <c r="LV354" s="38"/>
      <c r="LW354" s="38"/>
      <c r="LX354" s="38"/>
      <c r="LY354" s="38"/>
      <c r="LZ354" s="38"/>
      <c r="MA354" s="38"/>
      <c r="MB354" s="38"/>
      <c r="MC354" s="38"/>
      <c r="MD354" s="38"/>
      <c r="ME354" s="38"/>
      <c r="MF354" s="38"/>
      <c r="MG354" s="38"/>
      <c r="MH354" s="38"/>
      <c r="MI354" s="38"/>
      <c r="MJ354" s="38"/>
      <c r="MK354" s="38"/>
      <c r="ML354" s="38"/>
      <c r="MM354" s="38"/>
      <c r="MN354" s="38"/>
      <c r="MO354" s="38"/>
      <c r="MP354" s="38"/>
      <c r="MQ354" s="38"/>
      <c r="MR354" s="38"/>
      <c r="MS354" s="38"/>
      <c r="MT354" s="38"/>
      <c r="MU354" s="38"/>
      <c r="MV354" s="38"/>
      <c r="MW354" s="38"/>
      <c r="MX354" s="38"/>
      <c r="MY354" s="38"/>
      <c r="MZ354" s="38"/>
      <c r="NA354" s="38"/>
      <c r="NB354" s="38"/>
      <c r="NC354" s="38"/>
      <c r="ND354" s="38"/>
      <c r="NE354" s="38"/>
      <c r="NF354" s="38"/>
      <c r="NG354" s="38"/>
      <c r="NH354" s="38"/>
      <c r="NI354" s="38"/>
      <c r="NJ354" s="38"/>
      <c r="NK354" s="38"/>
      <c r="NL354" s="38"/>
      <c r="NM354" s="38"/>
      <c r="NN354" s="38"/>
      <c r="NO354" s="38"/>
      <c r="NP354" s="38"/>
      <c r="NQ354" s="38"/>
      <c r="NR354" s="38"/>
      <c r="NS354" s="38"/>
      <c r="NT354" s="38"/>
      <c r="NU354" s="38"/>
      <c r="NV354" s="38"/>
      <c r="NW354" s="38"/>
      <c r="NX354" s="38"/>
      <c r="NY354" s="38"/>
      <c r="NZ354" s="38"/>
      <c r="OA354" s="38"/>
      <c r="OB354" s="38"/>
      <c r="OC354" s="38"/>
      <c r="OD354" s="38"/>
      <c r="OE354" s="38"/>
      <c r="OF354" s="38"/>
      <c r="OG354" s="38"/>
      <c r="OH354" s="38"/>
      <c r="OI354" s="38"/>
      <c r="OJ354" s="38"/>
      <c r="OK354" s="38"/>
      <c r="OL354" s="38"/>
      <c r="OM354" s="38"/>
      <c r="ON354" s="38"/>
      <c r="OO354" s="38"/>
      <c r="OP354" s="38"/>
      <c r="OQ354" s="38"/>
      <c r="OR354" s="38"/>
      <c r="OS354" s="38"/>
      <c r="OT354" s="38"/>
      <c r="OU354" s="38"/>
      <c r="OV354" s="38"/>
      <c r="OW354" s="38"/>
      <c r="OX354" s="38"/>
      <c r="OY354" s="38"/>
      <c r="OZ354" s="38"/>
      <c r="PA354" s="38"/>
      <c r="PB354" s="38"/>
      <c r="PC354" s="38"/>
      <c r="PD354" s="38"/>
      <c r="PE354" s="38"/>
      <c r="PF354" s="38"/>
      <c r="PG354" s="38"/>
      <c r="PH354" s="38"/>
      <c r="PI354" s="38"/>
      <c r="PJ354" s="38"/>
      <c r="PK354" s="38"/>
      <c r="PL354" s="38"/>
      <c r="PM354" s="38"/>
      <c r="PN354" s="38"/>
      <c r="PO354" s="38"/>
      <c r="PP354" s="38"/>
      <c r="PQ354" s="38"/>
      <c r="PR354" s="38"/>
      <c r="PS354" s="38"/>
      <c r="PT354" s="38"/>
      <c r="PU354" s="38"/>
      <c r="PV354" s="38"/>
      <c r="PW354" s="38"/>
      <c r="PX354" s="38"/>
      <c r="PY354" s="38"/>
      <c r="PZ354" s="38"/>
      <c r="QA354" s="38"/>
      <c r="QB354" s="38"/>
      <c r="QC354" s="38"/>
      <c r="QD354" s="38"/>
      <c r="QE354" s="38"/>
      <c r="QF354" s="38"/>
      <c r="QG354" s="38"/>
      <c r="QH354" s="38"/>
      <c r="QI354" s="38"/>
      <c r="QJ354" s="38"/>
      <c r="QK354" s="38"/>
      <c r="QL354" s="38"/>
      <c r="QM354" s="38"/>
      <c r="QN354" s="38"/>
      <c r="QO354" s="38"/>
      <c r="QP354" s="38"/>
      <c r="QQ354" s="38"/>
      <c r="QR354" s="38"/>
      <c r="QS354" s="38"/>
      <c r="QT354" s="38"/>
      <c r="QU354" s="38"/>
      <c r="QV354" s="38"/>
      <c r="QW354" s="38"/>
      <c r="QX354" s="38"/>
      <c r="QY354" s="38"/>
      <c r="QZ354" s="38"/>
      <c r="RA354" s="38"/>
      <c r="RB354" s="38"/>
      <c r="RC354" s="38"/>
      <c r="RD354" s="38"/>
      <c r="RE354" s="38"/>
      <c r="RF354" s="38"/>
      <c r="RG354" s="38"/>
      <c r="RH354" s="38"/>
      <c r="RI354" s="38"/>
      <c r="RJ354" s="38"/>
      <c r="RK354" s="38"/>
      <c r="RL354" s="38"/>
      <c r="RM354" s="38"/>
      <c r="RN354" s="38"/>
      <c r="RO354" s="38"/>
      <c r="RP354" s="38"/>
      <c r="RQ354" s="38"/>
      <c r="RR354" s="38"/>
      <c r="RS354" s="38"/>
      <c r="RT354" s="38"/>
      <c r="RU354" s="38"/>
      <c r="RV354" s="38"/>
      <c r="RW354" s="38"/>
      <c r="RX354" s="38"/>
      <c r="RY354" s="38"/>
      <c r="RZ354" s="38"/>
      <c r="SA354" s="38"/>
      <c r="SB354" s="38"/>
      <c r="SC354" s="38"/>
      <c r="SD354" s="38"/>
      <c r="SE354" s="38"/>
      <c r="SF354" s="38"/>
      <c r="SG354" s="38"/>
      <c r="SH354" s="38"/>
      <c r="SI354" s="38"/>
      <c r="SJ354" s="38"/>
      <c r="SK354" s="38"/>
      <c r="SL354" s="38"/>
      <c r="SM354" s="38"/>
      <c r="SN354" s="38"/>
      <c r="SO354" s="38"/>
      <c r="SP354" s="38"/>
      <c r="SQ354" s="38"/>
      <c r="SR354" s="38"/>
      <c r="SS354" s="38"/>
      <c r="ST354" s="38"/>
      <c r="SU354" s="38"/>
      <c r="SV354" s="38"/>
      <c r="SW354" s="38"/>
      <c r="SX354" s="38"/>
      <c r="SY354" s="38"/>
      <c r="SZ354" s="38"/>
      <c r="TA354" s="38"/>
      <c r="TB354" s="38"/>
      <c r="TC354" s="38"/>
      <c r="TD354" s="38"/>
      <c r="TE354" s="38"/>
      <c r="TF354" s="38"/>
      <c r="TG354" s="38"/>
      <c r="TH354" s="38"/>
      <c r="TI354" s="38"/>
      <c r="TJ354" s="38"/>
      <c r="TK354" s="38"/>
      <c r="TL354" s="38"/>
      <c r="TM354" s="38"/>
      <c r="TN354" s="38"/>
      <c r="TO354" s="38"/>
      <c r="TP354" s="38"/>
      <c r="TQ354" s="38"/>
      <c r="TR354" s="38"/>
      <c r="TS354" s="38"/>
      <c r="TT354" s="38"/>
      <c r="TU354" s="38"/>
      <c r="TV354" s="38"/>
      <c r="TW354" s="38"/>
      <c r="TX354" s="38"/>
      <c r="TY354" s="38"/>
      <c r="TZ354" s="38"/>
      <c r="UA354" s="38"/>
      <c r="UB354" s="38"/>
      <c r="UC354" s="38"/>
      <c r="UD354" s="38"/>
      <c r="UE354" s="38"/>
      <c r="UF354" s="38"/>
      <c r="UG354" s="38"/>
      <c r="UH354" s="38"/>
      <c r="UI354" s="38"/>
      <c r="UJ354" s="38"/>
      <c r="UK354" s="38"/>
      <c r="UL354" s="38"/>
      <c r="UM354" s="38"/>
      <c r="UN354" s="38"/>
      <c r="UO354" s="38"/>
      <c r="UP354" s="38"/>
      <c r="UQ354" s="38"/>
      <c r="UR354" s="38"/>
      <c r="US354" s="38"/>
      <c r="UT354" s="38"/>
      <c r="UU354" s="38"/>
      <c r="UV354" s="38"/>
      <c r="UW354" s="38"/>
      <c r="UX354" s="38"/>
      <c r="UY354" s="38"/>
      <c r="UZ354" s="38"/>
      <c r="VA354" s="38"/>
      <c r="VB354" s="38"/>
      <c r="VC354" s="38"/>
      <c r="VD354" s="38"/>
      <c r="VE354" s="38"/>
      <c r="VF354" s="38"/>
      <c r="VG354" s="38"/>
      <c r="VH354" s="38"/>
      <c r="VI354" s="38"/>
      <c r="VJ354" s="38"/>
      <c r="VK354" s="38"/>
      <c r="VL354" s="38"/>
      <c r="VM354" s="38"/>
      <c r="VN354" s="38"/>
      <c r="VO354" s="38"/>
      <c r="VP354" s="38"/>
      <c r="VQ354" s="38"/>
      <c r="VR354" s="38"/>
      <c r="VS354" s="38"/>
      <c r="VT354" s="38"/>
      <c r="VU354" s="38"/>
      <c r="VV354" s="38"/>
      <c r="VW354" s="38"/>
      <c r="VX354" s="38"/>
      <c r="VY354" s="38"/>
      <c r="VZ354" s="38"/>
      <c r="WA354" s="38"/>
      <c r="WB354" s="38"/>
      <c r="WC354" s="38"/>
      <c r="WD354" s="38"/>
    </row>
    <row r="355" spans="1:602" s="37" customFormat="1" ht="15">
      <c r="A355" s="507"/>
      <c r="B355" s="542"/>
      <c r="C355" s="530"/>
      <c r="D355" s="531"/>
      <c r="E355" s="531"/>
      <c r="F355" s="532"/>
      <c r="G355" s="532"/>
      <c r="H355" s="556"/>
      <c r="I355" s="313" t="s">
        <v>14</v>
      </c>
      <c r="J355" s="313" t="s">
        <v>141</v>
      </c>
      <c r="K355" s="533" t="s">
        <v>823</v>
      </c>
      <c r="L355" s="313" t="s">
        <v>85</v>
      </c>
      <c r="M355" s="520">
        <v>896817</v>
      </c>
      <c r="N355" s="520">
        <v>896811.48</v>
      </c>
      <c r="O355" s="520">
        <v>1042700</v>
      </c>
      <c r="P355" s="568">
        <v>1042700</v>
      </c>
      <c r="Q355" s="569">
        <v>1042700</v>
      </c>
      <c r="R355" s="563">
        <v>1042700</v>
      </c>
      <c r="S355" s="570">
        <v>3</v>
      </c>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c r="EA355" s="38"/>
      <c r="EB355" s="38"/>
      <c r="EC355" s="38"/>
      <c r="ED355" s="38"/>
      <c r="EE355" s="38"/>
      <c r="EF355" s="38"/>
      <c r="EG355" s="38"/>
      <c r="EH355" s="38"/>
      <c r="EI355" s="38"/>
      <c r="EJ355" s="38"/>
      <c r="EK355" s="38"/>
      <c r="EL355" s="38"/>
      <c r="EM355" s="38"/>
      <c r="EN355" s="38"/>
      <c r="EO355" s="38"/>
      <c r="EP355" s="38"/>
      <c r="EQ355" s="38"/>
      <c r="ER355" s="38"/>
      <c r="ES355" s="38"/>
      <c r="ET355" s="38"/>
      <c r="EU355" s="38"/>
      <c r="EV355" s="38"/>
      <c r="EW355" s="38"/>
      <c r="EX355" s="38"/>
      <c r="EY355" s="38"/>
      <c r="EZ355" s="38"/>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c r="HO355" s="38"/>
      <c r="HP355" s="38"/>
      <c r="HQ355" s="38"/>
      <c r="HR355" s="38"/>
      <c r="HS355" s="38"/>
      <c r="HT355" s="38"/>
      <c r="HU355" s="38"/>
      <c r="HV355" s="38"/>
      <c r="HW355" s="38"/>
      <c r="HX355" s="38"/>
      <c r="HY355" s="38"/>
      <c r="HZ355" s="38"/>
      <c r="IA355" s="38"/>
      <c r="IB355" s="38"/>
      <c r="IC355" s="38"/>
      <c r="ID355" s="38"/>
      <c r="IE355" s="38"/>
      <c r="IF355" s="38"/>
      <c r="IG355" s="38"/>
      <c r="IH355" s="38"/>
      <c r="II355" s="38"/>
      <c r="IJ355" s="38"/>
      <c r="IK355" s="38"/>
      <c r="IL355" s="38"/>
      <c r="IM355" s="38"/>
      <c r="IN355" s="38"/>
      <c r="IO355" s="38"/>
      <c r="IP355" s="38"/>
      <c r="IQ355" s="38"/>
      <c r="IR355" s="38"/>
      <c r="IS355" s="38"/>
      <c r="IT355" s="38"/>
      <c r="IU355" s="38"/>
      <c r="IV355" s="38"/>
      <c r="IW355" s="38"/>
      <c r="IX355" s="38"/>
      <c r="IY355" s="38"/>
      <c r="IZ355" s="38"/>
      <c r="JA355" s="38"/>
      <c r="JB355" s="38"/>
      <c r="JC355" s="38"/>
      <c r="JD355" s="38"/>
      <c r="JE355" s="38"/>
      <c r="JF355" s="38"/>
      <c r="JG355" s="38"/>
      <c r="JH355" s="38"/>
      <c r="JI355" s="38"/>
      <c r="JJ355" s="38"/>
      <c r="JK355" s="38"/>
      <c r="JL355" s="38"/>
      <c r="JM355" s="38"/>
      <c r="JN355" s="38"/>
      <c r="JO355" s="38"/>
      <c r="JP355" s="38"/>
      <c r="JQ355" s="38"/>
      <c r="JR355" s="38"/>
      <c r="JS355" s="38"/>
      <c r="JT355" s="38"/>
      <c r="JU355" s="38"/>
      <c r="JV355" s="38"/>
      <c r="JW355" s="38"/>
      <c r="JX355" s="38"/>
      <c r="JY355" s="38"/>
      <c r="JZ355" s="38"/>
      <c r="KA355" s="38"/>
      <c r="KB355" s="38"/>
      <c r="KC355" s="38"/>
      <c r="KD355" s="38"/>
      <c r="KE355" s="38"/>
      <c r="KF355" s="38"/>
      <c r="KG355" s="38"/>
      <c r="KH355" s="38"/>
      <c r="KI355" s="38"/>
      <c r="KJ355" s="38"/>
      <c r="KK355" s="38"/>
      <c r="KL355" s="38"/>
      <c r="KM355" s="38"/>
      <c r="KN355" s="38"/>
      <c r="KO355" s="38"/>
      <c r="KP355" s="38"/>
      <c r="KQ355" s="38"/>
      <c r="KR355" s="38"/>
      <c r="KS355" s="38"/>
      <c r="KT355" s="38"/>
      <c r="KU355" s="38"/>
      <c r="KV355" s="38"/>
      <c r="KW355" s="38"/>
      <c r="KX355" s="38"/>
      <c r="KY355" s="38"/>
      <c r="KZ355" s="38"/>
      <c r="LA355" s="38"/>
      <c r="LB355" s="38"/>
      <c r="LC355" s="38"/>
      <c r="LD355" s="38"/>
      <c r="LE355" s="38"/>
      <c r="LF355" s="38"/>
      <c r="LG355" s="38"/>
      <c r="LH355" s="38"/>
      <c r="LI355" s="38"/>
      <c r="LJ355" s="38"/>
      <c r="LK355" s="38"/>
      <c r="LL355" s="38"/>
      <c r="LM355" s="38"/>
      <c r="LN355" s="38"/>
      <c r="LO355" s="38"/>
      <c r="LP355" s="38"/>
      <c r="LQ355" s="38"/>
      <c r="LR355" s="38"/>
      <c r="LS355" s="38"/>
      <c r="LT355" s="38"/>
      <c r="LU355" s="38"/>
      <c r="LV355" s="38"/>
      <c r="LW355" s="38"/>
      <c r="LX355" s="38"/>
      <c r="LY355" s="38"/>
      <c r="LZ355" s="38"/>
      <c r="MA355" s="38"/>
      <c r="MB355" s="38"/>
      <c r="MC355" s="38"/>
      <c r="MD355" s="38"/>
      <c r="ME355" s="38"/>
      <c r="MF355" s="38"/>
      <c r="MG355" s="38"/>
      <c r="MH355" s="38"/>
      <c r="MI355" s="38"/>
      <c r="MJ355" s="38"/>
      <c r="MK355" s="38"/>
      <c r="ML355" s="38"/>
      <c r="MM355" s="38"/>
      <c r="MN355" s="38"/>
      <c r="MO355" s="38"/>
      <c r="MP355" s="38"/>
      <c r="MQ355" s="38"/>
      <c r="MR355" s="38"/>
      <c r="MS355" s="38"/>
      <c r="MT355" s="38"/>
      <c r="MU355" s="38"/>
      <c r="MV355" s="38"/>
      <c r="MW355" s="38"/>
      <c r="MX355" s="38"/>
      <c r="MY355" s="38"/>
      <c r="MZ355" s="38"/>
      <c r="NA355" s="38"/>
      <c r="NB355" s="38"/>
      <c r="NC355" s="38"/>
      <c r="ND355" s="38"/>
      <c r="NE355" s="38"/>
      <c r="NF355" s="38"/>
      <c r="NG355" s="38"/>
      <c r="NH355" s="38"/>
      <c r="NI355" s="38"/>
      <c r="NJ355" s="38"/>
      <c r="NK355" s="38"/>
      <c r="NL355" s="38"/>
      <c r="NM355" s="38"/>
      <c r="NN355" s="38"/>
      <c r="NO355" s="38"/>
      <c r="NP355" s="38"/>
      <c r="NQ355" s="38"/>
      <c r="NR355" s="38"/>
      <c r="NS355" s="38"/>
      <c r="NT355" s="38"/>
      <c r="NU355" s="38"/>
      <c r="NV355" s="38"/>
      <c r="NW355" s="38"/>
      <c r="NX355" s="38"/>
      <c r="NY355" s="38"/>
      <c r="NZ355" s="38"/>
      <c r="OA355" s="38"/>
      <c r="OB355" s="38"/>
      <c r="OC355" s="38"/>
      <c r="OD355" s="38"/>
      <c r="OE355" s="38"/>
      <c r="OF355" s="38"/>
      <c r="OG355" s="38"/>
      <c r="OH355" s="38"/>
      <c r="OI355" s="38"/>
      <c r="OJ355" s="38"/>
      <c r="OK355" s="38"/>
      <c r="OL355" s="38"/>
      <c r="OM355" s="38"/>
      <c r="ON355" s="38"/>
      <c r="OO355" s="38"/>
      <c r="OP355" s="38"/>
      <c r="OQ355" s="38"/>
      <c r="OR355" s="38"/>
      <c r="OS355" s="38"/>
      <c r="OT355" s="38"/>
      <c r="OU355" s="38"/>
      <c r="OV355" s="38"/>
      <c r="OW355" s="38"/>
      <c r="OX355" s="38"/>
      <c r="OY355" s="38"/>
      <c r="OZ355" s="38"/>
      <c r="PA355" s="38"/>
      <c r="PB355" s="38"/>
      <c r="PC355" s="38"/>
      <c r="PD355" s="38"/>
      <c r="PE355" s="38"/>
      <c r="PF355" s="38"/>
      <c r="PG355" s="38"/>
      <c r="PH355" s="38"/>
      <c r="PI355" s="38"/>
      <c r="PJ355" s="38"/>
      <c r="PK355" s="38"/>
      <c r="PL355" s="38"/>
      <c r="PM355" s="38"/>
      <c r="PN355" s="38"/>
      <c r="PO355" s="38"/>
      <c r="PP355" s="38"/>
      <c r="PQ355" s="38"/>
      <c r="PR355" s="38"/>
      <c r="PS355" s="38"/>
      <c r="PT355" s="38"/>
      <c r="PU355" s="38"/>
      <c r="PV355" s="38"/>
      <c r="PW355" s="38"/>
      <c r="PX355" s="38"/>
      <c r="PY355" s="38"/>
      <c r="PZ355" s="38"/>
      <c r="QA355" s="38"/>
      <c r="QB355" s="38"/>
      <c r="QC355" s="38"/>
      <c r="QD355" s="38"/>
      <c r="QE355" s="38"/>
      <c r="QF355" s="38"/>
      <c r="QG355" s="38"/>
      <c r="QH355" s="38"/>
      <c r="QI355" s="38"/>
      <c r="QJ355" s="38"/>
      <c r="QK355" s="38"/>
      <c r="QL355" s="38"/>
      <c r="QM355" s="38"/>
      <c r="QN355" s="38"/>
      <c r="QO355" s="38"/>
      <c r="QP355" s="38"/>
      <c r="QQ355" s="38"/>
      <c r="QR355" s="38"/>
      <c r="QS355" s="38"/>
      <c r="QT355" s="38"/>
      <c r="QU355" s="38"/>
      <c r="QV355" s="38"/>
      <c r="QW355" s="38"/>
      <c r="QX355" s="38"/>
      <c r="QY355" s="38"/>
      <c r="QZ355" s="38"/>
      <c r="RA355" s="38"/>
      <c r="RB355" s="38"/>
      <c r="RC355" s="38"/>
      <c r="RD355" s="38"/>
      <c r="RE355" s="38"/>
      <c r="RF355" s="38"/>
      <c r="RG355" s="38"/>
      <c r="RH355" s="38"/>
      <c r="RI355" s="38"/>
      <c r="RJ355" s="38"/>
      <c r="RK355" s="38"/>
      <c r="RL355" s="38"/>
      <c r="RM355" s="38"/>
      <c r="RN355" s="38"/>
      <c r="RO355" s="38"/>
      <c r="RP355" s="38"/>
      <c r="RQ355" s="38"/>
      <c r="RR355" s="38"/>
      <c r="RS355" s="38"/>
      <c r="RT355" s="38"/>
      <c r="RU355" s="38"/>
      <c r="RV355" s="38"/>
      <c r="RW355" s="38"/>
      <c r="RX355" s="38"/>
      <c r="RY355" s="38"/>
      <c r="RZ355" s="38"/>
      <c r="SA355" s="38"/>
      <c r="SB355" s="38"/>
      <c r="SC355" s="38"/>
      <c r="SD355" s="38"/>
      <c r="SE355" s="38"/>
      <c r="SF355" s="38"/>
      <c r="SG355" s="38"/>
      <c r="SH355" s="38"/>
      <c r="SI355" s="38"/>
      <c r="SJ355" s="38"/>
      <c r="SK355" s="38"/>
      <c r="SL355" s="38"/>
      <c r="SM355" s="38"/>
      <c r="SN355" s="38"/>
      <c r="SO355" s="38"/>
      <c r="SP355" s="38"/>
      <c r="SQ355" s="38"/>
      <c r="SR355" s="38"/>
      <c r="SS355" s="38"/>
      <c r="ST355" s="38"/>
      <c r="SU355" s="38"/>
      <c r="SV355" s="38"/>
      <c r="SW355" s="38"/>
      <c r="SX355" s="38"/>
      <c r="SY355" s="38"/>
      <c r="SZ355" s="38"/>
      <c r="TA355" s="38"/>
      <c r="TB355" s="38"/>
      <c r="TC355" s="38"/>
      <c r="TD355" s="38"/>
      <c r="TE355" s="38"/>
      <c r="TF355" s="38"/>
      <c r="TG355" s="38"/>
      <c r="TH355" s="38"/>
      <c r="TI355" s="38"/>
      <c r="TJ355" s="38"/>
      <c r="TK355" s="38"/>
      <c r="TL355" s="38"/>
      <c r="TM355" s="38"/>
      <c r="TN355" s="38"/>
      <c r="TO355" s="38"/>
      <c r="TP355" s="38"/>
      <c r="TQ355" s="38"/>
      <c r="TR355" s="38"/>
      <c r="TS355" s="38"/>
      <c r="TT355" s="38"/>
      <c r="TU355" s="38"/>
      <c r="TV355" s="38"/>
      <c r="TW355" s="38"/>
      <c r="TX355" s="38"/>
      <c r="TY355" s="38"/>
      <c r="TZ355" s="38"/>
      <c r="UA355" s="38"/>
      <c r="UB355" s="38"/>
      <c r="UC355" s="38"/>
      <c r="UD355" s="38"/>
      <c r="UE355" s="38"/>
      <c r="UF355" s="38"/>
      <c r="UG355" s="38"/>
      <c r="UH355" s="38"/>
      <c r="UI355" s="38"/>
      <c r="UJ355" s="38"/>
      <c r="UK355" s="38"/>
      <c r="UL355" s="38"/>
      <c r="UM355" s="38"/>
      <c r="UN355" s="38"/>
      <c r="UO355" s="38"/>
      <c r="UP355" s="38"/>
      <c r="UQ355" s="38"/>
      <c r="UR355" s="38"/>
      <c r="US355" s="38"/>
      <c r="UT355" s="38"/>
      <c r="UU355" s="38"/>
      <c r="UV355" s="38"/>
      <c r="UW355" s="38"/>
      <c r="UX355" s="38"/>
      <c r="UY355" s="38"/>
      <c r="UZ355" s="38"/>
      <c r="VA355" s="38"/>
      <c r="VB355" s="38"/>
      <c r="VC355" s="38"/>
      <c r="VD355" s="38"/>
      <c r="VE355" s="38"/>
      <c r="VF355" s="38"/>
      <c r="VG355" s="38"/>
      <c r="VH355" s="38"/>
      <c r="VI355" s="38"/>
      <c r="VJ355" s="38"/>
      <c r="VK355" s="38"/>
      <c r="VL355" s="38"/>
      <c r="VM355" s="38"/>
      <c r="VN355" s="38"/>
      <c r="VO355" s="38"/>
      <c r="VP355" s="38"/>
      <c r="VQ355" s="38"/>
      <c r="VR355" s="38"/>
      <c r="VS355" s="38"/>
      <c r="VT355" s="38"/>
      <c r="VU355" s="38"/>
      <c r="VV355" s="38"/>
      <c r="VW355" s="38"/>
      <c r="VX355" s="38"/>
      <c r="VY355" s="38"/>
      <c r="VZ355" s="38"/>
      <c r="WA355" s="38"/>
      <c r="WB355" s="38"/>
      <c r="WC355" s="38"/>
      <c r="WD355" s="38"/>
    </row>
    <row r="356" spans="1:602" s="37" customFormat="1" ht="15">
      <c r="A356" s="507"/>
      <c r="B356" s="542"/>
      <c r="C356" s="530"/>
      <c r="D356" s="531"/>
      <c r="E356" s="531"/>
      <c r="F356" s="532"/>
      <c r="G356" s="532"/>
      <c r="H356" s="556"/>
      <c r="I356" s="313" t="s">
        <v>14</v>
      </c>
      <c r="J356" s="313" t="s">
        <v>141</v>
      </c>
      <c r="K356" s="533" t="s">
        <v>823</v>
      </c>
      <c r="L356" s="313" t="s">
        <v>353</v>
      </c>
      <c r="M356" s="520">
        <v>490000</v>
      </c>
      <c r="N356" s="520">
        <v>490000</v>
      </c>
      <c r="O356" s="520">
        <v>0</v>
      </c>
      <c r="P356" s="568">
        <v>0</v>
      </c>
      <c r="Q356" s="569">
        <v>0</v>
      </c>
      <c r="R356" s="563">
        <v>0</v>
      </c>
      <c r="S356" s="570"/>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c r="EA356" s="38"/>
      <c r="EB356" s="38"/>
      <c r="EC356" s="38"/>
      <c r="ED356" s="38"/>
      <c r="EE356" s="38"/>
      <c r="EF356" s="38"/>
      <c r="EG356" s="38"/>
      <c r="EH356" s="38"/>
      <c r="EI356" s="38"/>
      <c r="EJ356" s="38"/>
      <c r="EK356" s="38"/>
      <c r="EL356" s="38"/>
      <c r="EM356" s="38"/>
      <c r="EN356" s="38"/>
      <c r="EO356" s="38"/>
      <c r="EP356" s="38"/>
      <c r="EQ356" s="38"/>
      <c r="ER356" s="38"/>
      <c r="ES356" s="38"/>
      <c r="ET356" s="38"/>
      <c r="EU356" s="38"/>
      <c r="EV356" s="38"/>
      <c r="EW356" s="38"/>
      <c r="EX356" s="38"/>
      <c r="EY356" s="38"/>
      <c r="EZ356" s="38"/>
      <c r="FA356" s="38"/>
      <c r="FB356" s="38"/>
      <c r="FC356" s="38"/>
      <c r="FD356" s="38"/>
      <c r="FE356" s="38"/>
      <c r="FF356" s="38"/>
      <c r="FG356" s="38"/>
      <c r="FH356" s="38"/>
      <c r="FI356" s="38"/>
      <c r="FJ356" s="38"/>
      <c r="FK356" s="38"/>
      <c r="FL356" s="38"/>
      <c r="FM356" s="38"/>
      <c r="FN356" s="38"/>
      <c r="FO356" s="38"/>
      <c r="FP356" s="38"/>
      <c r="FQ356" s="38"/>
      <c r="FR356" s="38"/>
      <c r="FS356" s="38"/>
      <c r="FT356" s="38"/>
      <c r="FU356" s="38"/>
      <c r="FV356" s="38"/>
      <c r="FW356" s="38"/>
      <c r="FX356" s="38"/>
      <c r="FY356" s="38"/>
      <c r="FZ356" s="38"/>
      <c r="GA356" s="38"/>
      <c r="GB356" s="38"/>
      <c r="GC356" s="38"/>
      <c r="GD356" s="38"/>
      <c r="GE356" s="38"/>
      <c r="GF356" s="38"/>
      <c r="GG356" s="38"/>
      <c r="GH356" s="38"/>
      <c r="GI356" s="38"/>
      <c r="GJ356" s="38"/>
      <c r="GK356" s="38"/>
      <c r="GL356" s="38"/>
      <c r="GM356" s="38"/>
      <c r="GN356" s="38"/>
      <c r="GO356" s="38"/>
      <c r="GP356" s="38"/>
      <c r="GQ356" s="38"/>
      <c r="GR356" s="38"/>
      <c r="GS356" s="38"/>
      <c r="GT356" s="38"/>
      <c r="GU356" s="38"/>
      <c r="GV356" s="38"/>
      <c r="GW356" s="38"/>
      <c r="GX356" s="38"/>
      <c r="GY356" s="38"/>
      <c r="GZ356" s="38"/>
      <c r="HA356" s="38"/>
      <c r="HB356" s="38"/>
      <c r="HC356" s="38"/>
      <c r="HD356" s="38"/>
      <c r="HE356" s="38"/>
      <c r="HF356" s="38"/>
      <c r="HG356" s="38"/>
      <c r="HH356" s="38"/>
      <c r="HI356" s="38"/>
      <c r="HJ356" s="38"/>
      <c r="HK356" s="38"/>
      <c r="HL356" s="38"/>
      <c r="HM356" s="38"/>
      <c r="HN356" s="38"/>
      <c r="HO356" s="38"/>
      <c r="HP356" s="38"/>
      <c r="HQ356" s="38"/>
      <c r="HR356" s="38"/>
      <c r="HS356" s="38"/>
      <c r="HT356" s="38"/>
      <c r="HU356" s="38"/>
      <c r="HV356" s="38"/>
      <c r="HW356" s="38"/>
      <c r="HX356" s="38"/>
      <c r="HY356" s="38"/>
      <c r="HZ356" s="38"/>
      <c r="IA356" s="38"/>
      <c r="IB356" s="38"/>
      <c r="IC356" s="38"/>
      <c r="ID356" s="38"/>
      <c r="IE356" s="38"/>
      <c r="IF356" s="38"/>
      <c r="IG356" s="38"/>
      <c r="IH356" s="38"/>
      <c r="II356" s="38"/>
      <c r="IJ356" s="38"/>
      <c r="IK356" s="38"/>
      <c r="IL356" s="38"/>
      <c r="IM356" s="38"/>
      <c r="IN356" s="38"/>
      <c r="IO356" s="38"/>
      <c r="IP356" s="38"/>
      <c r="IQ356" s="38"/>
      <c r="IR356" s="38"/>
      <c r="IS356" s="38"/>
      <c r="IT356" s="38"/>
      <c r="IU356" s="38"/>
      <c r="IV356" s="38"/>
      <c r="IW356" s="38"/>
      <c r="IX356" s="38"/>
      <c r="IY356" s="38"/>
      <c r="IZ356" s="38"/>
      <c r="JA356" s="38"/>
      <c r="JB356" s="38"/>
      <c r="JC356" s="38"/>
      <c r="JD356" s="38"/>
      <c r="JE356" s="38"/>
      <c r="JF356" s="38"/>
      <c r="JG356" s="38"/>
      <c r="JH356" s="38"/>
      <c r="JI356" s="38"/>
      <c r="JJ356" s="38"/>
      <c r="JK356" s="38"/>
      <c r="JL356" s="38"/>
      <c r="JM356" s="38"/>
      <c r="JN356" s="38"/>
      <c r="JO356" s="38"/>
      <c r="JP356" s="38"/>
      <c r="JQ356" s="38"/>
      <c r="JR356" s="38"/>
      <c r="JS356" s="38"/>
      <c r="JT356" s="38"/>
      <c r="JU356" s="38"/>
      <c r="JV356" s="38"/>
      <c r="JW356" s="38"/>
      <c r="JX356" s="38"/>
      <c r="JY356" s="38"/>
      <c r="JZ356" s="38"/>
      <c r="KA356" s="38"/>
      <c r="KB356" s="38"/>
      <c r="KC356" s="38"/>
      <c r="KD356" s="38"/>
      <c r="KE356" s="38"/>
      <c r="KF356" s="38"/>
      <c r="KG356" s="38"/>
      <c r="KH356" s="38"/>
      <c r="KI356" s="38"/>
      <c r="KJ356" s="38"/>
      <c r="KK356" s="38"/>
      <c r="KL356" s="38"/>
      <c r="KM356" s="38"/>
      <c r="KN356" s="38"/>
      <c r="KO356" s="38"/>
      <c r="KP356" s="38"/>
      <c r="KQ356" s="38"/>
      <c r="KR356" s="38"/>
      <c r="KS356" s="38"/>
      <c r="KT356" s="38"/>
      <c r="KU356" s="38"/>
      <c r="KV356" s="38"/>
      <c r="KW356" s="38"/>
      <c r="KX356" s="38"/>
      <c r="KY356" s="38"/>
      <c r="KZ356" s="38"/>
      <c r="LA356" s="38"/>
      <c r="LB356" s="38"/>
      <c r="LC356" s="38"/>
      <c r="LD356" s="38"/>
      <c r="LE356" s="38"/>
      <c r="LF356" s="38"/>
      <c r="LG356" s="38"/>
      <c r="LH356" s="38"/>
      <c r="LI356" s="38"/>
      <c r="LJ356" s="38"/>
      <c r="LK356" s="38"/>
      <c r="LL356" s="38"/>
      <c r="LM356" s="38"/>
      <c r="LN356" s="38"/>
      <c r="LO356" s="38"/>
      <c r="LP356" s="38"/>
      <c r="LQ356" s="38"/>
      <c r="LR356" s="38"/>
      <c r="LS356" s="38"/>
      <c r="LT356" s="38"/>
      <c r="LU356" s="38"/>
      <c r="LV356" s="38"/>
      <c r="LW356" s="38"/>
      <c r="LX356" s="38"/>
      <c r="LY356" s="38"/>
      <c r="LZ356" s="38"/>
      <c r="MA356" s="38"/>
      <c r="MB356" s="38"/>
      <c r="MC356" s="38"/>
      <c r="MD356" s="38"/>
      <c r="ME356" s="38"/>
      <c r="MF356" s="38"/>
      <c r="MG356" s="38"/>
      <c r="MH356" s="38"/>
      <c r="MI356" s="38"/>
      <c r="MJ356" s="38"/>
      <c r="MK356" s="38"/>
      <c r="ML356" s="38"/>
      <c r="MM356" s="38"/>
      <c r="MN356" s="38"/>
      <c r="MO356" s="38"/>
      <c r="MP356" s="38"/>
      <c r="MQ356" s="38"/>
      <c r="MR356" s="38"/>
      <c r="MS356" s="38"/>
      <c r="MT356" s="38"/>
      <c r="MU356" s="38"/>
      <c r="MV356" s="38"/>
      <c r="MW356" s="38"/>
      <c r="MX356" s="38"/>
      <c r="MY356" s="38"/>
      <c r="MZ356" s="38"/>
      <c r="NA356" s="38"/>
      <c r="NB356" s="38"/>
      <c r="NC356" s="38"/>
      <c r="ND356" s="38"/>
      <c r="NE356" s="38"/>
      <c r="NF356" s="38"/>
      <c r="NG356" s="38"/>
      <c r="NH356" s="38"/>
      <c r="NI356" s="38"/>
      <c r="NJ356" s="38"/>
      <c r="NK356" s="38"/>
      <c r="NL356" s="38"/>
      <c r="NM356" s="38"/>
      <c r="NN356" s="38"/>
      <c r="NO356" s="38"/>
      <c r="NP356" s="38"/>
      <c r="NQ356" s="38"/>
      <c r="NR356" s="38"/>
      <c r="NS356" s="38"/>
      <c r="NT356" s="38"/>
      <c r="NU356" s="38"/>
      <c r="NV356" s="38"/>
      <c r="NW356" s="38"/>
      <c r="NX356" s="38"/>
      <c r="NY356" s="38"/>
      <c r="NZ356" s="38"/>
      <c r="OA356" s="38"/>
      <c r="OB356" s="38"/>
      <c r="OC356" s="38"/>
      <c r="OD356" s="38"/>
      <c r="OE356" s="38"/>
      <c r="OF356" s="38"/>
      <c r="OG356" s="38"/>
      <c r="OH356" s="38"/>
      <c r="OI356" s="38"/>
      <c r="OJ356" s="38"/>
      <c r="OK356" s="38"/>
      <c r="OL356" s="38"/>
      <c r="OM356" s="38"/>
      <c r="ON356" s="38"/>
      <c r="OO356" s="38"/>
      <c r="OP356" s="38"/>
      <c r="OQ356" s="38"/>
      <c r="OR356" s="38"/>
      <c r="OS356" s="38"/>
      <c r="OT356" s="38"/>
      <c r="OU356" s="38"/>
      <c r="OV356" s="38"/>
      <c r="OW356" s="38"/>
      <c r="OX356" s="38"/>
      <c r="OY356" s="38"/>
      <c r="OZ356" s="38"/>
      <c r="PA356" s="38"/>
      <c r="PB356" s="38"/>
      <c r="PC356" s="38"/>
      <c r="PD356" s="38"/>
      <c r="PE356" s="38"/>
      <c r="PF356" s="38"/>
      <c r="PG356" s="38"/>
      <c r="PH356" s="38"/>
      <c r="PI356" s="38"/>
      <c r="PJ356" s="38"/>
      <c r="PK356" s="38"/>
      <c r="PL356" s="38"/>
      <c r="PM356" s="38"/>
      <c r="PN356" s="38"/>
      <c r="PO356" s="38"/>
      <c r="PP356" s="38"/>
      <c r="PQ356" s="38"/>
      <c r="PR356" s="38"/>
      <c r="PS356" s="38"/>
      <c r="PT356" s="38"/>
      <c r="PU356" s="38"/>
      <c r="PV356" s="38"/>
      <c r="PW356" s="38"/>
      <c r="PX356" s="38"/>
      <c r="PY356" s="38"/>
      <c r="PZ356" s="38"/>
      <c r="QA356" s="38"/>
      <c r="QB356" s="38"/>
      <c r="QC356" s="38"/>
      <c r="QD356" s="38"/>
      <c r="QE356" s="38"/>
      <c r="QF356" s="38"/>
      <c r="QG356" s="38"/>
      <c r="QH356" s="38"/>
      <c r="QI356" s="38"/>
      <c r="QJ356" s="38"/>
      <c r="QK356" s="38"/>
      <c r="QL356" s="38"/>
      <c r="QM356" s="38"/>
      <c r="QN356" s="38"/>
      <c r="QO356" s="38"/>
      <c r="QP356" s="38"/>
      <c r="QQ356" s="38"/>
      <c r="QR356" s="38"/>
      <c r="QS356" s="38"/>
      <c r="QT356" s="38"/>
      <c r="QU356" s="38"/>
      <c r="QV356" s="38"/>
      <c r="QW356" s="38"/>
      <c r="QX356" s="38"/>
      <c r="QY356" s="38"/>
      <c r="QZ356" s="38"/>
      <c r="RA356" s="38"/>
      <c r="RB356" s="38"/>
      <c r="RC356" s="38"/>
      <c r="RD356" s="38"/>
      <c r="RE356" s="38"/>
      <c r="RF356" s="38"/>
      <c r="RG356" s="38"/>
      <c r="RH356" s="38"/>
      <c r="RI356" s="38"/>
      <c r="RJ356" s="38"/>
      <c r="RK356" s="38"/>
      <c r="RL356" s="38"/>
      <c r="RM356" s="38"/>
      <c r="RN356" s="38"/>
      <c r="RO356" s="38"/>
      <c r="RP356" s="38"/>
      <c r="RQ356" s="38"/>
      <c r="RR356" s="38"/>
      <c r="RS356" s="38"/>
      <c r="RT356" s="38"/>
      <c r="RU356" s="38"/>
      <c r="RV356" s="38"/>
      <c r="RW356" s="38"/>
      <c r="RX356" s="38"/>
      <c r="RY356" s="38"/>
      <c r="RZ356" s="38"/>
      <c r="SA356" s="38"/>
      <c r="SB356" s="38"/>
      <c r="SC356" s="38"/>
      <c r="SD356" s="38"/>
      <c r="SE356" s="38"/>
      <c r="SF356" s="38"/>
      <c r="SG356" s="38"/>
      <c r="SH356" s="38"/>
      <c r="SI356" s="38"/>
      <c r="SJ356" s="38"/>
      <c r="SK356" s="38"/>
      <c r="SL356" s="38"/>
      <c r="SM356" s="38"/>
      <c r="SN356" s="38"/>
      <c r="SO356" s="38"/>
      <c r="SP356" s="38"/>
      <c r="SQ356" s="38"/>
      <c r="SR356" s="38"/>
      <c r="SS356" s="38"/>
      <c r="ST356" s="38"/>
      <c r="SU356" s="38"/>
      <c r="SV356" s="38"/>
      <c r="SW356" s="38"/>
      <c r="SX356" s="38"/>
      <c r="SY356" s="38"/>
      <c r="SZ356" s="38"/>
      <c r="TA356" s="38"/>
      <c r="TB356" s="38"/>
      <c r="TC356" s="38"/>
      <c r="TD356" s="38"/>
      <c r="TE356" s="38"/>
      <c r="TF356" s="38"/>
      <c r="TG356" s="38"/>
      <c r="TH356" s="38"/>
      <c r="TI356" s="38"/>
      <c r="TJ356" s="38"/>
      <c r="TK356" s="38"/>
      <c r="TL356" s="38"/>
      <c r="TM356" s="38"/>
      <c r="TN356" s="38"/>
      <c r="TO356" s="38"/>
      <c r="TP356" s="38"/>
      <c r="TQ356" s="38"/>
      <c r="TR356" s="38"/>
      <c r="TS356" s="38"/>
      <c r="TT356" s="38"/>
      <c r="TU356" s="38"/>
      <c r="TV356" s="38"/>
      <c r="TW356" s="38"/>
      <c r="TX356" s="38"/>
      <c r="TY356" s="38"/>
      <c r="TZ356" s="38"/>
      <c r="UA356" s="38"/>
      <c r="UB356" s="38"/>
      <c r="UC356" s="38"/>
      <c r="UD356" s="38"/>
      <c r="UE356" s="38"/>
      <c r="UF356" s="38"/>
      <c r="UG356" s="38"/>
      <c r="UH356" s="38"/>
      <c r="UI356" s="38"/>
      <c r="UJ356" s="38"/>
      <c r="UK356" s="38"/>
      <c r="UL356" s="38"/>
      <c r="UM356" s="38"/>
      <c r="UN356" s="38"/>
      <c r="UO356" s="38"/>
      <c r="UP356" s="38"/>
      <c r="UQ356" s="38"/>
      <c r="UR356" s="38"/>
      <c r="US356" s="38"/>
      <c r="UT356" s="38"/>
      <c r="UU356" s="38"/>
      <c r="UV356" s="38"/>
      <c r="UW356" s="38"/>
      <c r="UX356" s="38"/>
      <c r="UY356" s="38"/>
      <c r="UZ356" s="38"/>
      <c r="VA356" s="38"/>
      <c r="VB356" s="38"/>
      <c r="VC356" s="38"/>
      <c r="VD356" s="38"/>
      <c r="VE356" s="38"/>
      <c r="VF356" s="38"/>
      <c r="VG356" s="38"/>
      <c r="VH356" s="38"/>
      <c r="VI356" s="38"/>
      <c r="VJ356" s="38"/>
      <c r="VK356" s="38"/>
      <c r="VL356" s="38"/>
      <c r="VM356" s="38"/>
      <c r="VN356" s="38"/>
      <c r="VO356" s="38"/>
      <c r="VP356" s="38"/>
      <c r="VQ356" s="38"/>
      <c r="VR356" s="38"/>
      <c r="VS356" s="38"/>
      <c r="VT356" s="38"/>
      <c r="VU356" s="38"/>
      <c r="VV356" s="38"/>
      <c r="VW356" s="38"/>
      <c r="VX356" s="38"/>
      <c r="VY356" s="38"/>
      <c r="VZ356" s="38"/>
      <c r="WA356" s="38"/>
      <c r="WB356" s="38"/>
      <c r="WC356" s="38"/>
      <c r="WD356" s="38"/>
    </row>
    <row r="357" spans="1:602" s="37" customFormat="1" ht="15">
      <c r="A357" s="507"/>
      <c r="B357" s="542"/>
      <c r="C357" s="530"/>
      <c r="D357" s="531"/>
      <c r="E357" s="531"/>
      <c r="F357" s="532"/>
      <c r="G357" s="532"/>
      <c r="H357" s="556"/>
      <c r="I357" s="276" t="s">
        <v>14</v>
      </c>
      <c r="J357" s="276" t="s">
        <v>141</v>
      </c>
      <c r="K357" s="533" t="s">
        <v>823</v>
      </c>
      <c r="L357" s="276" t="s">
        <v>144</v>
      </c>
      <c r="M357" s="520">
        <v>32825808.68</v>
      </c>
      <c r="N357" s="520">
        <v>31950053.530000001</v>
      </c>
      <c r="O357" s="520">
        <v>22813400</v>
      </c>
      <c r="P357" s="534">
        <v>15057000</v>
      </c>
      <c r="Q357" s="520">
        <v>15057000</v>
      </c>
      <c r="R357" s="563">
        <v>15057000</v>
      </c>
      <c r="S357" s="535">
        <v>3</v>
      </c>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c r="EA357" s="38"/>
      <c r="EB357" s="38"/>
      <c r="EC357" s="38"/>
      <c r="ED357" s="38"/>
      <c r="EE357" s="38"/>
      <c r="EF357" s="38"/>
      <c r="EG357" s="38"/>
      <c r="EH357" s="38"/>
      <c r="EI357" s="38"/>
      <c r="EJ357" s="38"/>
      <c r="EK357" s="38"/>
      <c r="EL357" s="38"/>
      <c r="EM357" s="38"/>
      <c r="EN357" s="38"/>
      <c r="EO357" s="38"/>
      <c r="EP357" s="38"/>
      <c r="EQ357" s="38"/>
      <c r="ER357" s="38"/>
      <c r="ES357" s="38"/>
      <c r="ET357" s="38"/>
      <c r="EU357" s="38"/>
      <c r="EV357" s="38"/>
      <c r="EW357" s="38"/>
      <c r="EX357" s="38"/>
      <c r="EY357" s="38"/>
      <c r="EZ357" s="38"/>
      <c r="FA357" s="38"/>
      <c r="FB357" s="38"/>
      <c r="FC357" s="38"/>
      <c r="FD357" s="38"/>
      <c r="FE357" s="38"/>
      <c r="FF357" s="38"/>
      <c r="FG357" s="38"/>
      <c r="FH357" s="38"/>
      <c r="FI357" s="38"/>
      <c r="FJ357" s="38"/>
      <c r="FK357" s="38"/>
      <c r="FL357" s="38"/>
      <c r="FM357" s="38"/>
      <c r="FN357" s="38"/>
      <c r="FO357" s="38"/>
      <c r="FP357" s="38"/>
      <c r="FQ357" s="38"/>
      <c r="FR357" s="38"/>
      <c r="FS357" s="38"/>
      <c r="FT357" s="38"/>
      <c r="FU357" s="38"/>
      <c r="FV357" s="38"/>
      <c r="FW357" s="38"/>
      <c r="FX357" s="38"/>
      <c r="FY357" s="38"/>
      <c r="FZ357" s="38"/>
      <c r="GA357" s="38"/>
      <c r="GB357" s="38"/>
      <c r="GC357" s="38"/>
      <c r="GD357" s="38"/>
      <c r="GE357" s="38"/>
      <c r="GF357" s="38"/>
      <c r="GG357" s="38"/>
      <c r="GH357" s="38"/>
      <c r="GI357" s="38"/>
      <c r="GJ357" s="38"/>
      <c r="GK357" s="38"/>
      <c r="GL357" s="38"/>
      <c r="GM357" s="38"/>
      <c r="GN357" s="38"/>
      <c r="GO357" s="38"/>
      <c r="GP357" s="38"/>
      <c r="GQ357" s="38"/>
      <c r="GR357" s="38"/>
      <c r="GS357" s="38"/>
      <c r="GT357" s="38"/>
      <c r="GU357" s="38"/>
      <c r="GV357" s="38"/>
      <c r="GW357" s="38"/>
      <c r="GX357" s="38"/>
      <c r="GY357" s="38"/>
      <c r="GZ357" s="38"/>
      <c r="HA357" s="38"/>
      <c r="HB357" s="38"/>
      <c r="HC357" s="38"/>
      <c r="HD357" s="38"/>
      <c r="HE357" s="38"/>
      <c r="HF357" s="38"/>
      <c r="HG357" s="38"/>
      <c r="HH357" s="38"/>
      <c r="HI357" s="38"/>
      <c r="HJ357" s="38"/>
      <c r="HK357" s="38"/>
      <c r="HL357" s="38"/>
      <c r="HM357" s="38"/>
      <c r="HN357" s="38"/>
      <c r="HO357" s="38"/>
      <c r="HP357" s="38"/>
      <c r="HQ357" s="38"/>
      <c r="HR357" s="38"/>
      <c r="HS357" s="38"/>
      <c r="HT357" s="38"/>
      <c r="HU357" s="38"/>
      <c r="HV357" s="38"/>
      <c r="HW357" s="38"/>
      <c r="HX357" s="38"/>
      <c r="HY357" s="38"/>
      <c r="HZ357" s="38"/>
      <c r="IA357" s="38"/>
      <c r="IB357" s="38"/>
      <c r="IC357" s="38"/>
      <c r="ID357" s="38"/>
      <c r="IE357" s="38"/>
      <c r="IF357" s="38"/>
      <c r="IG357" s="38"/>
      <c r="IH357" s="38"/>
      <c r="II357" s="38"/>
      <c r="IJ357" s="38"/>
      <c r="IK357" s="38"/>
      <c r="IL357" s="38"/>
      <c r="IM357" s="38"/>
      <c r="IN357" s="38"/>
      <c r="IO357" s="38"/>
      <c r="IP357" s="38"/>
      <c r="IQ357" s="38"/>
      <c r="IR357" s="38"/>
      <c r="IS357" s="38"/>
      <c r="IT357" s="38"/>
      <c r="IU357" s="38"/>
      <c r="IV357" s="38"/>
      <c r="IW357" s="38"/>
      <c r="IX357" s="38"/>
      <c r="IY357" s="38"/>
      <c r="IZ357" s="38"/>
      <c r="JA357" s="38"/>
      <c r="JB357" s="38"/>
      <c r="JC357" s="38"/>
      <c r="JD357" s="38"/>
      <c r="JE357" s="38"/>
      <c r="JF357" s="38"/>
      <c r="JG357" s="38"/>
      <c r="JH357" s="38"/>
      <c r="JI357" s="38"/>
      <c r="JJ357" s="38"/>
      <c r="JK357" s="38"/>
      <c r="JL357" s="38"/>
      <c r="JM357" s="38"/>
      <c r="JN357" s="38"/>
      <c r="JO357" s="38"/>
      <c r="JP357" s="38"/>
      <c r="JQ357" s="38"/>
      <c r="JR357" s="38"/>
      <c r="JS357" s="38"/>
      <c r="JT357" s="38"/>
      <c r="JU357" s="38"/>
      <c r="JV357" s="38"/>
      <c r="JW357" s="38"/>
      <c r="JX357" s="38"/>
      <c r="JY357" s="38"/>
      <c r="JZ357" s="38"/>
      <c r="KA357" s="38"/>
      <c r="KB357" s="38"/>
      <c r="KC357" s="38"/>
      <c r="KD357" s="38"/>
      <c r="KE357" s="38"/>
      <c r="KF357" s="38"/>
      <c r="KG357" s="38"/>
      <c r="KH357" s="38"/>
      <c r="KI357" s="38"/>
      <c r="KJ357" s="38"/>
      <c r="KK357" s="38"/>
      <c r="KL357" s="38"/>
      <c r="KM357" s="38"/>
      <c r="KN357" s="38"/>
      <c r="KO357" s="38"/>
      <c r="KP357" s="38"/>
      <c r="KQ357" s="38"/>
      <c r="KR357" s="38"/>
      <c r="KS357" s="38"/>
      <c r="KT357" s="38"/>
      <c r="KU357" s="38"/>
      <c r="KV357" s="38"/>
      <c r="KW357" s="38"/>
      <c r="KX357" s="38"/>
      <c r="KY357" s="38"/>
      <c r="KZ357" s="38"/>
      <c r="LA357" s="38"/>
      <c r="LB357" s="38"/>
      <c r="LC357" s="38"/>
      <c r="LD357" s="38"/>
      <c r="LE357" s="38"/>
      <c r="LF357" s="38"/>
      <c r="LG357" s="38"/>
      <c r="LH357" s="38"/>
      <c r="LI357" s="38"/>
      <c r="LJ357" s="38"/>
      <c r="LK357" s="38"/>
      <c r="LL357" s="38"/>
      <c r="LM357" s="38"/>
      <c r="LN357" s="38"/>
      <c r="LO357" s="38"/>
      <c r="LP357" s="38"/>
      <c r="LQ357" s="38"/>
      <c r="LR357" s="38"/>
      <c r="LS357" s="38"/>
      <c r="LT357" s="38"/>
      <c r="LU357" s="38"/>
      <c r="LV357" s="38"/>
      <c r="LW357" s="38"/>
      <c r="LX357" s="38"/>
      <c r="LY357" s="38"/>
      <c r="LZ357" s="38"/>
      <c r="MA357" s="38"/>
      <c r="MB357" s="38"/>
      <c r="MC357" s="38"/>
      <c r="MD357" s="38"/>
      <c r="ME357" s="38"/>
      <c r="MF357" s="38"/>
      <c r="MG357" s="38"/>
      <c r="MH357" s="38"/>
      <c r="MI357" s="38"/>
      <c r="MJ357" s="38"/>
      <c r="MK357" s="38"/>
      <c r="ML357" s="38"/>
      <c r="MM357" s="38"/>
      <c r="MN357" s="38"/>
      <c r="MO357" s="38"/>
      <c r="MP357" s="38"/>
      <c r="MQ357" s="38"/>
      <c r="MR357" s="38"/>
      <c r="MS357" s="38"/>
      <c r="MT357" s="38"/>
      <c r="MU357" s="38"/>
      <c r="MV357" s="38"/>
      <c r="MW357" s="38"/>
      <c r="MX357" s="38"/>
      <c r="MY357" s="38"/>
      <c r="MZ357" s="38"/>
      <c r="NA357" s="38"/>
      <c r="NB357" s="38"/>
      <c r="NC357" s="38"/>
      <c r="ND357" s="38"/>
      <c r="NE357" s="38"/>
      <c r="NF357" s="38"/>
      <c r="NG357" s="38"/>
      <c r="NH357" s="38"/>
      <c r="NI357" s="38"/>
      <c r="NJ357" s="38"/>
      <c r="NK357" s="38"/>
      <c r="NL357" s="38"/>
      <c r="NM357" s="38"/>
      <c r="NN357" s="38"/>
      <c r="NO357" s="38"/>
      <c r="NP357" s="38"/>
      <c r="NQ357" s="38"/>
      <c r="NR357" s="38"/>
      <c r="NS357" s="38"/>
      <c r="NT357" s="38"/>
      <c r="NU357" s="38"/>
      <c r="NV357" s="38"/>
      <c r="NW357" s="38"/>
      <c r="NX357" s="38"/>
      <c r="NY357" s="38"/>
      <c r="NZ357" s="38"/>
      <c r="OA357" s="38"/>
      <c r="OB357" s="38"/>
      <c r="OC357" s="38"/>
      <c r="OD357" s="38"/>
      <c r="OE357" s="38"/>
      <c r="OF357" s="38"/>
      <c r="OG357" s="38"/>
      <c r="OH357" s="38"/>
      <c r="OI357" s="38"/>
      <c r="OJ357" s="38"/>
      <c r="OK357" s="38"/>
      <c r="OL357" s="38"/>
      <c r="OM357" s="38"/>
      <c r="ON357" s="38"/>
      <c r="OO357" s="38"/>
      <c r="OP357" s="38"/>
      <c r="OQ357" s="38"/>
      <c r="OR357" s="38"/>
      <c r="OS357" s="38"/>
      <c r="OT357" s="38"/>
      <c r="OU357" s="38"/>
      <c r="OV357" s="38"/>
      <c r="OW357" s="38"/>
      <c r="OX357" s="38"/>
      <c r="OY357" s="38"/>
      <c r="OZ357" s="38"/>
      <c r="PA357" s="38"/>
      <c r="PB357" s="38"/>
      <c r="PC357" s="38"/>
      <c r="PD357" s="38"/>
      <c r="PE357" s="38"/>
      <c r="PF357" s="38"/>
      <c r="PG357" s="38"/>
      <c r="PH357" s="38"/>
      <c r="PI357" s="38"/>
      <c r="PJ357" s="38"/>
      <c r="PK357" s="38"/>
      <c r="PL357" s="38"/>
      <c r="PM357" s="38"/>
      <c r="PN357" s="38"/>
      <c r="PO357" s="38"/>
      <c r="PP357" s="38"/>
      <c r="PQ357" s="38"/>
      <c r="PR357" s="38"/>
      <c r="PS357" s="38"/>
      <c r="PT357" s="38"/>
      <c r="PU357" s="38"/>
      <c r="PV357" s="38"/>
      <c r="PW357" s="38"/>
      <c r="PX357" s="38"/>
      <c r="PY357" s="38"/>
      <c r="PZ357" s="38"/>
      <c r="QA357" s="38"/>
      <c r="QB357" s="38"/>
      <c r="QC357" s="38"/>
      <c r="QD357" s="38"/>
      <c r="QE357" s="38"/>
      <c r="QF357" s="38"/>
      <c r="QG357" s="38"/>
      <c r="QH357" s="38"/>
      <c r="QI357" s="38"/>
      <c r="QJ357" s="38"/>
      <c r="QK357" s="38"/>
      <c r="QL357" s="38"/>
      <c r="QM357" s="38"/>
      <c r="QN357" s="38"/>
      <c r="QO357" s="38"/>
      <c r="QP357" s="38"/>
      <c r="QQ357" s="38"/>
      <c r="QR357" s="38"/>
      <c r="QS357" s="38"/>
      <c r="QT357" s="38"/>
      <c r="QU357" s="38"/>
      <c r="QV357" s="38"/>
      <c r="QW357" s="38"/>
      <c r="QX357" s="38"/>
      <c r="QY357" s="38"/>
      <c r="QZ357" s="38"/>
      <c r="RA357" s="38"/>
      <c r="RB357" s="38"/>
      <c r="RC357" s="38"/>
      <c r="RD357" s="38"/>
      <c r="RE357" s="38"/>
      <c r="RF357" s="38"/>
      <c r="RG357" s="38"/>
      <c r="RH357" s="38"/>
      <c r="RI357" s="38"/>
      <c r="RJ357" s="38"/>
      <c r="RK357" s="38"/>
      <c r="RL357" s="38"/>
      <c r="RM357" s="38"/>
      <c r="RN357" s="38"/>
      <c r="RO357" s="38"/>
      <c r="RP357" s="38"/>
      <c r="RQ357" s="38"/>
      <c r="RR357" s="38"/>
      <c r="RS357" s="38"/>
      <c r="RT357" s="38"/>
      <c r="RU357" s="38"/>
      <c r="RV357" s="38"/>
      <c r="RW357" s="38"/>
      <c r="RX357" s="38"/>
      <c r="RY357" s="38"/>
      <c r="RZ357" s="38"/>
      <c r="SA357" s="38"/>
      <c r="SB357" s="38"/>
      <c r="SC357" s="38"/>
      <c r="SD357" s="38"/>
      <c r="SE357" s="38"/>
      <c r="SF357" s="38"/>
      <c r="SG357" s="38"/>
      <c r="SH357" s="38"/>
      <c r="SI357" s="38"/>
      <c r="SJ357" s="38"/>
      <c r="SK357" s="38"/>
      <c r="SL357" s="38"/>
      <c r="SM357" s="38"/>
      <c r="SN357" s="38"/>
      <c r="SO357" s="38"/>
      <c r="SP357" s="38"/>
      <c r="SQ357" s="38"/>
      <c r="SR357" s="38"/>
      <c r="SS357" s="38"/>
      <c r="ST357" s="38"/>
      <c r="SU357" s="38"/>
      <c r="SV357" s="38"/>
      <c r="SW357" s="38"/>
      <c r="SX357" s="38"/>
      <c r="SY357" s="38"/>
      <c r="SZ357" s="38"/>
      <c r="TA357" s="38"/>
      <c r="TB357" s="38"/>
      <c r="TC357" s="38"/>
      <c r="TD357" s="38"/>
      <c r="TE357" s="38"/>
      <c r="TF357" s="38"/>
      <c r="TG357" s="38"/>
      <c r="TH357" s="38"/>
      <c r="TI357" s="38"/>
      <c r="TJ357" s="38"/>
      <c r="TK357" s="38"/>
      <c r="TL357" s="38"/>
      <c r="TM357" s="38"/>
      <c r="TN357" s="38"/>
      <c r="TO357" s="38"/>
      <c r="TP357" s="38"/>
      <c r="TQ357" s="38"/>
      <c r="TR357" s="38"/>
      <c r="TS357" s="38"/>
      <c r="TT357" s="38"/>
      <c r="TU357" s="38"/>
      <c r="TV357" s="38"/>
      <c r="TW357" s="38"/>
      <c r="TX357" s="38"/>
      <c r="TY357" s="38"/>
      <c r="TZ357" s="38"/>
      <c r="UA357" s="38"/>
      <c r="UB357" s="38"/>
      <c r="UC357" s="38"/>
      <c r="UD357" s="38"/>
      <c r="UE357" s="38"/>
      <c r="UF357" s="38"/>
      <c r="UG357" s="38"/>
      <c r="UH357" s="38"/>
      <c r="UI357" s="38"/>
      <c r="UJ357" s="38"/>
      <c r="UK357" s="38"/>
      <c r="UL357" s="38"/>
      <c r="UM357" s="38"/>
      <c r="UN357" s="38"/>
      <c r="UO357" s="38"/>
      <c r="UP357" s="38"/>
      <c r="UQ357" s="38"/>
      <c r="UR357" s="38"/>
      <c r="US357" s="38"/>
      <c r="UT357" s="38"/>
      <c r="UU357" s="38"/>
      <c r="UV357" s="38"/>
      <c r="UW357" s="38"/>
      <c r="UX357" s="38"/>
      <c r="UY357" s="38"/>
      <c r="UZ357" s="38"/>
      <c r="VA357" s="38"/>
      <c r="VB357" s="38"/>
      <c r="VC357" s="38"/>
      <c r="VD357" s="38"/>
      <c r="VE357" s="38"/>
      <c r="VF357" s="38"/>
      <c r="VG357" s="38"/>
      <c r="VH357" s="38"/>
      <c r="VI357" s="38"/>
      <c r="VJ357" s="38"/>
      <c r="VK357" s="38"/>
      <c r="VL357" s="38"/>
      <c r="VM357" s="38"/>
      <c r="VN357" s="38"/>
      <c r="VO357" s="38"/>
      <c r="VP357" s="38"/>
      <c r="VQ357" s="38"/>
      <c r="VR357" s="38"/>
      <c r="VS357" s="38"/>
      <c r="VT357" s="38"/>
      <c r="VU357" s="38"/>
      <c r="VV357" s="38"/>
      <c r="VW357" s="38"/>
      <c r="VX357" s="38"/>
      <c r="VY357" s="38"/>
      <c r="VZ357" s="38"/>
      <c r="WA357" s="38"/>
      <c r="WB357" s="38"/>
      <c r="WC357" s="38"/>
      <c r="WD357" s="38"/>
    </row>
    <row r="358" spans="1:602" s="37" customFormat="1" ht="15">
      <c r="A358" s="507"/>
      <c r="B358" s="542"/>
      <c r="C358" s="530"/>
      <c r="D358" s="531"/>
      <c r="E358" s="531"/>
      <c r="F358" s="532"/>
      <c r="G358" s="532"/>
      <c r="H358" s="556"/>
      <c r="I358" s="276" t="s">
        <v>14</v>
      </c>
      <c r="J358" s="276" t="s">
        <v>141</v>
      </c>
      <c r="K358" s="533" t="s">
        <v>823</v>
      </c>
      <c r="L358" s="276" t="s">
        <v>215</v>
      </c>
      <c r="M358" s="520">
        <v>9534335.6099999994</v>
      </c>
      <c r="N358" s="520">
        <v>8420453.4100000001</v>
      </c>
      <c r="O358" s="520">
        <v>11611500</v>
      </c>
      <c r="P358" s="534">
        <v>11611500</v>
      </c>
      <c r="Q358" s="520">
        <v>11611500</v>
      </c>
      <c r="R358" s="563">
        <v>11611500</v>
      </c>
      <c r="S358" s="535">
        <v>3</v>
      </c>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c r="EA358" s="38"/>
      <c r="EB358" s="38"/>
      <c r="EC358" s="38"/>
      <c r="ED358" s="38"/>
      <c r="EE358" s="38"/>
      <c r="EF358" s="38"/>
      <c r="EG358" s="38"/>
      <c r="EH358" s="38"/>
      <c r="EI358" s="38"/>
      <c r="EJ358" s="38"/>
      <c r="EK358" s="38"/>
      <c r="EL358" s="38"/>
      <c r="EM358" s="38"/>
      <c r="EN358" s="38"/>
      <c r="EO358" s="38"/>
      <c r="EP358" s="38"/>
      <c r="EQ358" s="38"/>
      <c r="ER358" s="38"/>
      <c r="ES358" s="38"/>
      <c r="ET358" s="38"/>
      <c r="EU358" s="38"/>
      <c r="EV358" s="38"/>
      <c r="EW358" s="38"/>
      <c r="EX358" s="38"/>
      <c r="EY358" s="38"/>
      <c r="EZ358" s="38"/>
      <c r="FA358" s="38"/>
      <c r="FB358" s="38"/>
      <c r="FC358" s="38"/>
      <c r="FD358" s="38"/>
      <c r="FE358" s="38"/>
      <c r="FF358" s="38"/>
      <c r="FG358" s="38"/>
      <c r="FH358" s="38"/>
      <c r="FI358" s="38"/>
      <c r="FJ358" s="38"/>
      <c r="FK358" s="38"/>
      <c r="FL358" s="38"/>
      <c r="FM358" s="38"/>
      <c r="FN358" s="38"/>
      <c r="FO358" s="38"/>
      <c r="FP358" s="38"/>
      <c r="FQ358" s="38"/>
      <c r="FR358" s="38"/>
      <c r="FS358" s="38"/>
      <c r="FT358" s="38"/>
      <c r="FU358" s="38"/>
      <c r="FV358" s="38"/>
      <c r="FW358" s="38"/>
      <c r="FX358" s="38"/>
      <c r="FY358" s="38"/>
      <c r="FZ358" s="38"/>
      <c r="GA358" s="38"/>
      <c r="GB358" s="38"/>
      <c r="GC358" s="38"/>
      <c r="GD358" s="38"/>
      <c r="GE358" s="38"/>
      <c r="GF358" s="38"/>
      <c r="GG358" s="38"/>
      <c r="GH358" s="38"/>
      <c r="GI358" s="38"/>
      <c r="GJ358" s="38"/>
      <c r="GK358" s="38"/>
      <c r="GL358" s="38"/>
      <c r="GM358" s="38"/>
      <c r="GN358" s="38"/>
      <c r="GO358" s="38"/>
      <c r="GP358" s="38"/>
      <c r="GQ358" s="38"/>
      <c r="GR358" s="38"/>
      <c r="GS358" s="38"/>
      <c r="GT358" s="38"/>
      <c r="GU358" s="38"/>
      <c r="GV358" s="38"/>
      <c r="GW358" s="38"/>
      <c r="GX358" s="38"/>
      <c r="GY358" s="38"/>
      <c r="GZ358" s="38"/>
      <c r="HA358" s="38"/>
      <c r="HB358" s="38"/>
      <c r="HC358" s="38"/>
      <c r="HD358" s="38"/>
      <c r="HE358" s="38"/>
      <c r="HF358" s="38"/>
      <c r="HG358" s="38"/>
      <c r="HH358" s="38"/>
      <c r="HI358" s="38"/>
      <c r="HJ358" s="38"/>
      <c r="HK358" s="38"/>
      <c r="HL358" s="38"/>
      <c r="HM358" s="38"/>
      <c r="HN358" s="38"/>
      <c r="HO358" s="38"/>
      <c r="HP358" s="38"/>
      <c r="HQ358" s="38"/>
      <c r="HR358" s="38"/>
      <c r="HS358" s="38"/>
      <c r="HT358" s="38"/>
      <c r="HU358" s="38"/>
      <c r="HV358" s="38"/>
      <c r="HW358" s="38"/>
      <c r="HX358" s="38"/>
      <c r="HY358" s="38"/>
      <c r="HZ358" s="38"/>
      <c r="IA358" s="38"/>
      <c r="IB358" s="38"/>
      <c r="IC358" s="38"/>
      <c r="ID358" s="38"/>
      <c r="IE358" s="38"/>
      <c r="IF358" s="38"/>
      <c r="IG358" s="38"/>
      <c r="IH358" s="38"/>
      <c r="II358" s="38"/>
      <c r="IJ358" s="38"/>
      <c r="IK358" s="38"/>
      <c r="IL358" s="38"/>
      <c r="IM358" s="38"/>
      <c r="IN358" s="38"/>
      <c r="IO358" s="38"/>
      <c r="IP358" s="38"/>
      <c r="IQ358" s="38"/>
      <c r="IR358" s="38"/>
      <c r="IS358" s="38"/>
      <c r="IT358" s="38"/>
      <c r="IU358" s="38"/>
      <c r="IV358" s="38"/>
      <c r="IW358" s="38"/>
      <c r="IX358" s="38"/>
      <c r="IY358" s="38"/>
      <c r="IZ358" s="38"/>
      <c r="JA358" s="38"/>
      <c r="JB358" s="38"/>
      <c r="JC358" s="38"/>
      <c r="JD358" s="38"/>
      <c r="JE358" s="38"/>
      <c r="JF358" s="38"/>
      <c r="JG358" s="38"/>
      <c r="JH358" s="38"/>
      <c r="JI358" s="38"/>
      <c r="JJ358" s="38"/>
      <c r="JK358" s="38"/>
      <c r="JL358" s="38"/>
      <c r="JM358" s="38"/>
      <c r="JN358" s="38"/>
      <c r="JO358" s="38"/>
      <c r="JP358" s="38"/>
      <c r="JQ358" s="38"/>
      <c r="JR358" s="38"/>
      <c r="JS358" s="38"/>
      <c r="JT358" s="38"/>
      <c r="JU358" s="38"/>
      <c r="JV358" s="38"/>
      <c r="JW358" s="38"/>
      <c r="JX358" s="38"/>
      <c r="JY358" s="38"/>
      <c r="JZ358" s="38"/>
      <c r="KA358" s="38"/>
      <c r="KB358" s="38"/>
      <c r="KC358" s="38"/>
      <c r="KD358" s="38"/>
      <c r="KE358" s="38"/>
      <c r="KF358" s="38"/>
      <c r="KG358" s="38"/>
      <c r="KH358" s="38"/>
      <c r="KI358" s="38"/>
      <c r="KJ358" s="38"/>
      <c r="KK358" s="38"/>
      <c r="KL358" s="38"/>
      <c r="KM358" s="38"/>
      <c r="KN358" s="38"/>
      <c r="KO358" s="38"/>
      <c r="KP358" s="38"/>
      <c r="KQ358" s="38"/>
      <c r="KR358" s="38"/>
      <c r="KS358" s="38"/>
      <c r="KT358" s="38"/>
      <c r="KU358" s="38"/>
      <c r="KV358" s="38"/>
      <c r="KW358" s="38"/>
      <c r="KX358" s="38"/>
      <c r="KY358" s="38"/>
      <c r="KZ358" s="38"/>
      <c r="LA358" s="38"/>
      <c r="LB358" s="38"/>
      <c r="LC358" s="38"/>
      <c r="LD358" s="38"/>
      <c r="LE358" s="38"/>
      <c r="LF358" s="38"/>
      <c r="LG358" s="38"/>
      <c r="LH358" s="38"/>
      <c r="LI358" s="38"/>
      <c r="LJ358" s="38"/>
      <c r="LK358" s="38"/>
      <c r="LL358" s="38"/>
      <c r="LM358" s="38"/>
      <c r="LN358" s="38"/>
      <c r="LO358" s="38"/>
      <c r="LP358" s="38"/>
      <c r="LQ358" s="38"/>
      <c r="LR358" s="38"/>
      <c r="LS358" s="38"/>
      <c r="LT358" s="38"/>
      <c r="LU358" s="38"/>
      <c r="LV358" s="38"/>
      <c r="LW358" s="38"/>
      <c r="LX358" s="38"/>
      <c r="LY358" s="38"/>
      <c r="LZ358" s="38"/>
      <c r="MA358" s="38"/>
      <c r="MB358" s="38"/>
      <c r="MC358" s="38"/>
      <c r="MD358" s="38"/>
      <c r="ME358" s="38"/>
      <c r="MF358" s="38"/>
      <c r="MG358" s="38"/>
      <c r="MH358" s="38"/>
      <c r="MI358" s="38"/>
      <c r="MJ358" s="38"/>
      <c r="MK358" s="38"/>
      <c r="ML358" s="38"/>
      <c r="MM358" s="38"/>
      <c r="MN358" s="38"/>
      <c r="MO358" s="38"/>
      <c r="MP358" s="38"/>
      <c r="MQ358" s="38"/>
      <c r="MR358" s="38"/>
      <c r="MS358" s="38"/>
      <c r="MT358" s="38"/>
      <c r="MU358" s="38"/>
      <c r="MV358" s="38"/>
      <c r="MW358" s="38"/>
      <c r="MX358" s="38"/>
      <c r="MY358" s="38"/>
      <c r="MZ358" s="38"/>
      <c r="NA358" s="38"/>
      <c r="NB358" s="38"/>
      <c r="NC358" s="38"/>
      <c r="ND358" s="38"/>
      <c r="NE358" s="38"/>
      <c r="NF358" s="38"/>
      <c r="NG358" s="38"/>
      <c r="NH358" s="38"/>
      <c r="NI358" s="38"/>
      <c r="NJ358" s="38"/>
      <c r="NK358" s="38"/>
      <c r="NL358" s="38"/>
      <c r="NM358" s="38"/>
      <c r="NN358" s="38"/>
      <c r="NO358" s="38"/>
      <c r="NP358" s="38"/>
      <c r="NQ358" s="38"/>
      <c r="NR358" s="38"/>
      <c r="NS358" s="38"/>
      <c r="NT358" s="38"/>
      <c r="NU358" s="38"/>
      <c r="NV358" s="38"/>
      <c r="NW358" s="38"/>
      <c r="NX358" s="38"/>
      <c r="NY358" s="38"/>
      <c r="NZ358" s="38"/>
      <c r="OA358" s="38"/>
      <c r="OB358" s="38"/>
      <c r="OC358" s="38"/>
      <c r="OD358" s="38"/>
      <c r="OE358" s="38"/>
      <c r="OF358" s="38"/>
      <c r="OG358" s="38"/>
      <c r="OH358" s="38"/>
      <c r="OI358" s="38"/>
      <c r="OJ358" s="38"/>
      <c r="OK358" s="38"/>
      <c r="OL358" s="38"/>
      <c r="OM358" s="38"/>
      <c r="ON358" s="38"/>
      <c r="OO358" s="38"/>
      <c r="OP358" s="38"/>
      <c r="OQ358" s="38"/>
      <c r="OR358" s="38"/>
      <c r="OS358" s="38"/>
      <c r="OT358" s="38"/>
      <c r="OU358" s="38"/>
      <c r="OV358" s="38"/>
      <c r="OW358" s="38"/>
      <c r="OX358" s="38"/>
      <c r="OY358" s="38"/>
      <c r="OZ358" s="38"/>
      <c r="PA358" s="38"/>
      <c r="PB358" s="38"/>
      <c r="PC358" s="38"/>
      <c r="PD358" s="38"/>
      <c r="PE358" s="38"/>
      <c r="PF358" s="38"/>
      <c r="PG358" s="38"/>
      <c r="PH358" s="38"/>
      <c r="PI358" s="38"/>
      <c r="PJ358" s="38"/>
      <c r="PK358" s="38"/>
      <c r="PL358" s="38"/>
      <c r="PM358" s="38"/>
      <c r="PN358" s="38"/>
      <c r="PO358" s="38"/>
      <c r="PP358" s="38"/>
      <c r="PQ358" s="38"/>
      <c r="PR358" s="38"/>
      <c r="PS358" s="38"/>
      <c r="PT358" s="38"/>
      <c r="PU358" s="38"/>
      <c r="PV358" s="38"/>
      <c r="PW358" s="38"/>
      <c r="PX358" s="38"/>
      <c r="PY358" s="38"/>
      <c r="PZ358" s="38"/>
      <c r="QA358" s="38"/>
      <c r="QB358" s="38"/>
      <c r="QC358" s="38"/>
      <c r="QD358" s="38"/>
      <c r="QE358" s="38"/>
      <c r="QF358" s="38"/>
      <c r="QG358" s="38"/>
      <c r="QH358" s="38"/>
      <c r="QI358" s="38"/>
      <c r="QJ358" s="38"/>
      <c r="QK358" s="38"/>
      <c r="QL358" s="38"/>
      <c r="QM358" s="38"/>
      <c r="QN358" s="38"/>
      <c r="QO358" s="38"/>
      <c r="QP358" s="38"/>
      <c r="QQ358" s="38"/>
      <c r="QR358" s="38"/>
      <c r="QS358" s="38"/>
      <c r="QT358" s="38"/>
      <c r="QU358" s="38"/>
      <c r="QV358" s="38"/>
      <c r="QW358" s="38"/>
      <c r="QX358" s="38"/>
      <c r="QY358" s="38"/>
      <c r="QZ358" s="38"/>
      <c r="RA358" s="38"/>
      <c r="RB358" s="38"/>
      <c r="RC358" s="38"/>
      <c r="RD358" s="38"/>
      <c r="RE358" s="38"/>
      <c r="RF358" s="38"/>
      <c r="RG358" s="38"/>
      <c r="RH358" s="38"/>
      <c r="RI358" s="38"/>
      <c r="RJ358" s="38"/>
      <c r="RK358" s="38"/>
      <c r="RL358" s="38"/>
      <c r="RM358" s="38"/>
      <c r="RN358" s="38"/>
      <c r="RO358" s="38"/>
      <c r="RP358" s="38"/>
      <c r="RQ358" s="38"/>
      <c r="RR358" s="38"/>
      <c r="RS358" s="38"/>
      <c r="RT358" s="38"/>
      <c r="RU358" s="38"/>
      <c r="RV358" s="38"/>
      <c r="RW358" s="38"/>
      <c r="RX358" s="38"/>
      <c r="RY358" s="38"/>
      <c r="RZ358" s="38"/>
      <c r="SA358" s="38"/>
      <c r="SB358" s="38"/>
      <c r="SC358" s="38"/>
      <c r="SD358" s="38"/>
      <c r="SE358" s="38"/>
      <c r="SF358" s="38"/>
      <c r="SG358" s="38"/>
      <c r="SH358" s="38"/>
      <c r="SI358" s="38"/>
      <c r="SJ358" s="38"/>
      <c r="SK358" s="38"/>
      <c r="SL358" s="38"/>
      <c r="SM358" s="38"/>
      <c r="SN358" s="38"/>
      <c r="SO358" s="38"/>
      <c r="SP358" s="38"/>
      <c r="SQ358" s="38"/>
      <c r="SR358" s="38"/>
      <c r="SS358" s="38"/>
      <c r="ST358" s="38"/>
      <c r="SU358" s="38"/>
      <c r="SV358" s="38"/>
      <c r="SW358" s="38"/>
      <c r="SX358" s="38"/>
      <c r="SY358" s="38"/>
      <c r="SZ358" s="38"/>
      <c r="TA358" s="38"/>
      <c r="TB358" s="38"/>
      <c r="TC358" s="38"/>
      <c r="TD358" s="38"/>
      <c r="TE358" s="38"/>
      <c r="TF358" s="38"/>
      <c r="TG358" s="38"/>
      <c r="TH358" s="38"/>
      <c r="TI358" s="38"/>
      <c r="TJ358" s="38"/>
      <c r="TK358" s="38"/>
      <c r="TL358" s="38"/>
      <c r="TM358" s="38"/>
      <c r="TN358" s="38"/>
      <c r="TO358" s="38"/>
      <c r="TP358" s="38"/>
      <c r="TQ358" s="38"/>
      <c r="TR358" s="38"/>
      <c r="TS358" s="38"/>
      <c r="TT358" s="38"/>
      <c r="TU358" s="38"/>
      <c r="TV358" s="38"/>
      <c r="TW358" s="38"/>
      <c r="TX358" s="38"/>
      <c r="TY358" s="38"/>
      <c r="TZ358" s="38"/>
      <c r="UA358" s="38"/>
      <c r="UB358" s="38"/>
      <c r="UC358" s="38"/>
      <c r="UD358" s="38"/>
      <c r="UE358" s="38"/>
      <c r="UF358" s="38"/>
      <c r="UG358" s="38"/>
      <c r="UH358" s="38"/>
      <c r="UI358" s="38"/>
      <c r="UJ358" s="38"/>
      <c r="UK358" s="38"/>
      <c r="UL358" s="38"/>
      <c r="UM358" s="38"/>
      <c r="UN358" s="38"/>
      <c r="UO358" s="38"/>
      <c r="UP358" s="38"/>
      <c r="UQ358" s="38"/>
      <c r="UR358" s="38"/>
      <c r="US358" s="38"/>
      <c r="UT358" s="38"/>
      <c r="UU358" s="38"/>
      <c r="UV358" s="38"/>
      <c r="UW358" s="38"/>
      <c r="UX358" s="38"/>
      <c r="UY358" s="38"/>
      <c r="UZ358" s="38"/>
      <c r="VA358" s="38"/>
      <c r="VB358" s="38"/>
      <c r="VC358" s="38"/>
      <c r="VD358" s="38"/>
      <c r="VE358" s="38"/>
      <c r="VF358" s="38"/>
      <c r="VG358" s="38"/>
      <c r="VH358" s="38"/>
      <c r="VI358" s="38"/>
      <c r="VJ358" s="38"/>
      <c r="VK358" s="38"/>
      <c r="VL358" s="38"/>
      <c r="VM358" s="38"/>
      <c r="VN358" s="38"/>
      <c r="VO358" s="38"/>
      <c r="VP358" s="38"/>
      <c r="VQ358" s="38"/>
      <c r="VR358" s="38"/>
      <c r="VS358" s="38"/>
      <c r="VT358" s="38"/>
      <c r="VU358" s="38"/>
      <c r="VV358" s="38"/>
      <c r="VW358" s="38"/>
      <c r="VX358" s="38"/>
      <c r="VY358" s="38"/>
      <c r="VZ358" s="38"/>
      <c r="WA358" s="38"/>
      <c r="WB358" s="38"/>
      <c r="WC358" s="38"/>
      <c r="WD358" s="38"/>
    </row>
    <row r="359" spans="1:602" s="37" customFormat="1" ht="15">
      <c r="A359" s="507"/>
      <c r="B359" s="542"/>
      <c r="C359" s="530"/>
      <c r="D359" s="531"/>
      <c r="E359" s="531"/>
      <c r="F359" s="532"/>
      <c r="G359" s="532"/>
      <c r="H359" s="556"/>
      <c r="I359" s="276" t="s">
        <v>14</v>
      </c>
      <c r="J359" s="276" t="s">
        <v>141</v>
      </c>
      <c r="K359" s="533" t="s">
        <v>823</v>
      </c>
      <c r="L359" s="276" t="s">
        <v>148</v>
      </c>
      <c r="M359" s="520">
        <v>463400</v>
      </c>
      <c r="N359" s="520">
        <v>463391</v>
      </c>
      <c r="O359" s="520">
        <v>442400</v>
      </c>
      <c r="P359" s="534">
        <v>442400</v>
      </c>
      <c r="Q359" s="520">
        <v>442400</v>
      </c>
      <c r="R359" s="563">
        <v>442400</v>
      </c>
      <c r="S359" s="535">
        <v>3</v>
      </c>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c r="EA359" s="38"/>
      <c r="EB359" s="38"/>
      <c r="EC359" s="38"/>
      <c r="ED359" s="38"/>
      <c r="EE359" s="38"/>
      <c r="EF359" s="38"/>
      <c r="EG359" s="38"/>
      <c r="EH359" s="38"/>
      <c r="EI359" s="38"/>
      <c r="EJ359" s="38"/>
      <c r="EK359" s="38"/>
      <c r="EL359" s="38"/>
      <c r="EM359" s="38"/>
      <c r="EN359" s="38"/>
      <c r="EO359" s="38"/>
      <c r="EP359" s="38"/>
      <c r="EQ359" s="38"/>
      <c r="ER359" s="38"/>
      <c r="ES359" s="38"/>
      <c r="ET359" s="38"/>
      <c r="EU359" s="38"/>
      <c r="EV359" s="38"/>
      <c r="EW359" s="38"/>
      <c r="EX359" s="38"/>
      <c r="EY359" s="38"/>
      <c r="EZ359" s="38"/>
      <c r="FA359" s="38"/>
      <c r="FB359" s="38"/>
      <c r="FC359" s="38"/>
      <c r="FD359" s="38"/>
      <c r="FE359" s="38"/>
      <c r="FF359" s="38"/>
      <c r="FG359" s="38"/>
      <c r="FH359" s="38"/>
      <c r="FI359" s="38"/>
      <c r="FJ359" s="38"/>
      <c r="FK359" s="38"/>
      <c r="FL359" s="38"/>
      <c r="FM359" s="38"/>
      <c r="FN359" s="38"/>
      <c r="FO359" s="38"/>
      <c r="FP359" s="38"/>
      <c r="FQ359" s="38"/>
      <c r="FR359" s="38"/>
      <c r="FS359" s="38"/>
      <c r="FT359" s="38"/>
      <c r="FU359" s="38"/>
      <c r="FV359" s="38"/>
      <c r="FW359" s="38"/>
      <c r="FX359" s="38"/>
      <c r="FY359" s="38"/>
      <c r="FZ359" s="38"/>
      <c r="GA359" s="38"/>
      <c r="GB359" s="38"/>
      <c r="GC359" s="38"/>
      <c r="GD359" s="38"/>
      <c r="GE359" s="38"/>
      <c r="GF359" s="38"/>
      <c r="GG359" s="38"/>
      <c r="GH359" s="38"/>
      <c r="GI359" s="38"/>
      <c r="GJ359" s="38"/>
      <c r="GK359" s="38"/>
      <c r="GL359" s="38"/>
      <c r="GM359" s="38"/>
      <c r="GN359" s="38"/>
      <c r="GO359" s="38"/>
      <c r="GP359" s="38"/>
      <c r="GQ359" s="38"/>
      <c r="GR359" s="38"/>
      <c r="GS359" s="38"/>
      <c r="GT359" s="38"/>
      <c r="GU359" s="38"/>
      <c r="GV359" s="38"/>
      <c r="GW359" s="38"/>
      <c r="GX359" s="38"/>
      <c r="GY359" s="38"/>
      <c r="GZ359" s="38"/>
      <c r="HA359" s="38"/>
      <c r="HB359" s="38"/>
      <c r="HC359" s="38"/>
      <c r="HD359" s="38"/>
      <c r="HE359" s="38"/>
      <c r="HF359" s="38"/>
      <c r="HG359" s="38"/>
      <c r="HH359" s="38"/>
      <c r="HI359" s="38"/>
      <c r="HJ359" s="38"/>
      <c r="HK359" s="38"/>
      <c r="HL359" s="38"/>
      <c r="HM359" s="38"/>
      <c r="HN359" s="38"/>
      <c r="HO359" s="38"/>
      <c r="HP359" s="38"/>
      <c r="HQ359" s="38"/>
      <c r="HR359" s="38"/>
      <c r="HS359" s="38"/>
      <c r="HT359" s="38"/>
      <c r="HU359" s="38"/>
      <c r="HV359" s="38"/>
      <c r="HW359" s="38"/>
      <c r="HX359" s="38"/>
      <c r="HY359" s="38"/>
      <c r="HZ359" s="38"/>
      <c r="IA359" s="38"/>
      <c r="IB359" s="38"/>
      <c r="IC359" s="38"/>
      <c r="ID359" s="38"/>
      <c r="IE359" s="38"/>
      <c r="IF359" s="38"/>
      <c r="IG359" s="38"/>
      <c r="IH359" s="38"/>
      <c r="II359" s="38"/>
      <c r="IJ359" s="38"/>
      <c r="IK359" s="38"/>
      <c r="IL359" s="38"/>
      <c r="IM359" s="38"/>
      <c r="IN359" s="38"/>
      <c r="IO359" s="38"/>
      <c r="IP359" s="38"/>
      <c r="IQ359" s="38"/>
      <c r="IR359" s="38"/>
      <c r="IS359" s="38"/>
      <c r="IT359" s="38"/>
      <c r="IU359" s="38"/>
      <c r="IV359" s="38"/>
      <c r="IW359" s="38"/>
      <c r="IX359" s="38"/>
      <c r="IY359" s="38"/>
      <c r="IZ359" s="38"/>
      <c r="JA359" s="38"/>
      <c r="JB359" s="38"/>
      <c r="JC359" s="38"/>
      <c r="JD359" s="38"/>
      <c r="JE359" s="38"/>
      <c r="JF359" s="38"/>
      <c r="JG359" s="38"/>
      <c r="JH359" s="38"/>
      <c r="JI359" s="38"/>
      <c r="JJ359" s="38"/>
      <c r="JK359" s="38"/>
      <c r="JL359" s="38"/>
      <c r="JM359" s="38"/>
      <c r="JN359" s="38"/>
      <c r="JO359" s="38"/>
      <c r="JP359" s="38"/>
      <c r="JQ359" s="38"/>
      <c r="JR359" s="38"/>
      <c r="JS359" s="38"/>
      <c r="JT359" s="38"/>
      <c r="JU359" s="38"/>
      <c r="JV359" s="38"/>
      <c r="JW359" s="38"/>
      <c r="JX359" s="38"/>
      <c r="JY359" s="38"/>
      <c r="JZ359" s="38"/>
      <c r="KA359" s="38"/>
      <c r="KB359" s="38"/>
      <c r="KC359" s="38"/>
      <c r="KD359" s="38"/>
      <c r="KE359" s="38"/>
      <c r="KF359" s="38"/>
      <c r="KG359" s="38"/>
      <c r="KH359" s="38"/>
      <c r="KI359" s="38"/>
      <c r="KJ359" s="38"/>
      <c r="KK359" s="38"/>
      <c r="KL359" s="38"/>
      <c r="KM359" s="38"/>
      <c r="KN359" s="38"/>
      <c r="KO359" s="38"/>
      <c r="KP359" s="38"/>
      <c r="KQ359" s="38"/>
      <c r="KR359" s="38"/>
      <c r="KS359" s="38"/>
      <c r="KT359" s="38"/>
      <c r="KU359" s="38"/>
      <c r="KV359" s="38"/>
      <c r="KW359" s="38"/>
      <c r="KX359" s="38"/>
      <c r="KY359" s="38"/>
      <c r="KZ359" s="38"/>
      <c r="LA359" s="38"/>
      <c r="LB359" s="38"/>
      <c r="LC359" s="38"/>
      <c r="LD359" s="38"/>
      <c r="LE359" s="38"/>
      <c r="LF359" s="38"/>
      <c r="LG359" s="38"/>
      <c r="LH359" s="38"/>
      <c r="LI359" s="38"/>
      <c r="LJ359" s="38"/>
      <c r="LK359" s="38"/>
      <c r="LL359" s="38"/>
      <c r="LM359" s="38"/>
      <c r="LN359" s="38"/>
      <c r="LO359" s="38"/>
      <c r="LP359" s="38"/>
      <c r="LQ359" s="38"/>
      <c r="LR359" s="38"/>
      <c r="LS359" s="38"/>
      <c r="LT359" s="38"/>
      <c r="LU359" s="38"/>
      <c r="LV359" s="38"/>
      <c r="LW359" s="38"/>
      <c r="LX359" s="38"/>
      <c r="LY359" s="38"/>
      <c r="LZ359" s="38"/>
      <c r="MA359" s="38"/>
      <c r="MB359" s="38"/>
      <c r="MC359" s="38"/>
      <c r="MD359" s="38"/>
      <c r="ME359" s="38"/>
      <c r="MF359" s="38"/>
      <c r="MG359" s="38"/>
      <c r="MH359" s="38"/>
      <c r="MI359" s="38"/>
      <c r="MJ359" s="38"/>
      <c r="MK359" s="38"/>
      <c r="ML359" s="38"/>
      <c r="MM359" s="38"/>
      <c r="MN359" s="38"/>
      <c r="MO359" s="38"/>
      <c r="MP359" s="38"/>
      <c r="MQ359" s="38"/>
      <c r="MR359" s="38"/>
      <c r="MS359" s="38"/>
      <c r="MT359" s="38"/>
      <c r="MU359" s="38"/>
      <c r="MV359" s="38"/>
      <c r="MW359" s="38"/>
      <c r="MX359" s="38"/>
      <c r="MY359" s="38"/>
      <c r="MZ359" s="38"/>
      <c r="NA359" s="38"/>
      <c r="NB359" s="38"/>
      <c r="NC359" s="38"/>
      <c r="ND359" s="38"/>
      <c r="NE359" s="38"/>
      <c r="NF359" s="38"/>
      <c r="NG359" s="38"/>
      <c r="NH359" s="38"/>
      <c r="NI359" s="38"/>
      <c r="NJ359" s="38"/>
      <c r="NK359" s="38"/>
      <c r="NL359" s="38"/>
      <c r="NM359" s="38"/>
      <c r="NN359" s="38"/>
      <c r="NO359" s="38"/>
      <c r="NP359" s="38"/>
      <c r="NQ359" s="38"/>
      <c r="NR359" s="38"/>
      <c r="NS359" s="38"/>
      <c r="NT359" s="38"/>
      <c r="NU359" s="38"/>
      <c r="NV359" s="38"/>
      <c r="NW359" s="38"/>
      <c r="NX359" s="38"/>
      <c r="NY359" s="38"/>
      <c r="NZ359" s="38"/>
      <c r="OA359" s="38"/>
      <c r="OB359" s="38"/>
      <c r="OC359" s="38"/>
      <c r="OD359" s="38"/>
      <c r="OE359" s="38"/>
      <c r="OF359" s="38"/>
      <c r="OG359" s="38"/>
      <c r="OH359" s="38"/>
      <c r="OI359" s="38"/>
      <c r="OJ359" s="38"/>
      <c r="OK359" s="38"/>
      <c r="OL359" s="38"/>
      <c r="OM359" s="38"/>
      <c r="ON359" s="38"/>
      <c r="OO359" s="38"/>
      <c r="OP359" s="38"/>
      <c r="OQ359" s="38"/>
      <c r="OR359" s="38"/>
      <c r="OS359" s="38"/>
      <c r="OT359" s="38"/>
      <c r="OU359" s="38"/>
      <c r="OV359" s="38"/>
      <c r="OW359" s="38"/>
      <c r="OX359" s="38"/>
      <c r="OY359" s="38"/>
      <c r="OZ359" s="38"/>
      <c r="PA359" s="38"/>
      <c r="PB359" s="38"/>
      <c r="PC359" s="38"/>
      <c r="PD359" s="38"/>
      <c r="PE359" s="38"/>
      <c r="PF359" s="38"/>
      <c r="PG359" s="38"/>
      <c r="PH359" s="38"/>
      <c r="PI359" s="38"/>
      <c r="PJ359" s="38"/>
      <c r="PK359" s="38"/>
      <c r="PL359" s="38"/>
      <c r="PM359" s="38"/>
      <c r="PN359" s="38"/>
      <c r="PO359" s="38"/>
      <c r="PP359" s="38"/>
      <c r="PQ359" s="38"/>
      <c r="PR359" s="38"/>
      <c r="PS359" s="38"/>
      <c r="PT359" s="38"/>
      <c r="PU359" s="38"/>
      <c r="PV359" s="38"/>
      <c r="PW359" s="38"/>
      <c r="PX359" s="38"/>
      <c r="PY359" s="38"/>
      <c r="PZ359" s="38"/>
      <c r="QA359" s="38"/>
      <c r="QB359" s="38"/>
      <c r="QC359" s="38"/>
      <c r="QD359" s="38"/>
      <c r="QE359" s="38"/>
      <c r="QF359" s="38"/>
      <c r="QG359" s="38"/>
      <c r="QH359" s="38"/>
      <c r="QI359" s="38"/>
      <c r="QJ359" s="38"/>
      <c r="QK359" s="38"/>
      <c r="QL359" s="38"/>
      <c r="QM359" s="38"/>
      <c r="QN359" s="38"/>
      <c r="QO359" s="38"/>
      <c r="QP359" s="38"/>
      <c r="QQ359" s="38"/>
      <c r="QR359" s="38"/>
      <c r="QS359" s="38"/>
      <c r="QT359" s="38"/>
      <c r="QU359" s="38"/>
      <c r="QV359" s="38"/>
      <c r="QW359" s="38"/>
      <c r="QX359" s="38"/>
      <c r="QY359" s="38"/>
      <c r="QZ359" s="38"/>
      <c r="RA359" s="38"/>
      <c r="RB359" s="38"/>
      <c r="RC359" s="38"/>
      <c r="RD359" s="38"/>
      <c r="RE359" s="38"/>
      <c r="RF359" s="38"/>
      <c r="RG359" s="38"/>
      <c r="RH359" s="38"/>
      <c r="RI359" s="38"/>
      <c r="RJ359" s="38"/>
      <c r="RK359" s="38"/>
      <c r="RL359" s="38"/>
      <c r="RM359" s="38"/>
      <c r="RN359" s="38"/>
      <c r="RO359" s="38"/>
      <c r="RP359" s="38"/>
      <c r="RQ359" s="38"/>
      <c r="RR359" s="38"/>
      <c r="RS359" s="38"/>
      <c r="RT359" s="38"/>
      <c r="RU359" s="38"/>
      <c r="RV359" s="38"/>
      <c r="RW359" s="38"/>
      <c r="RX359" s="38"/>
      <c r="RY359" s="38"/>
      <c r="RZ359" s="38"/>
      <c r="SA359" s="38"/>
      <c r="SB359" s="38"/>
      <c r="SC359" s="38"/>
      <c r="SD359" s="38"/>
      <c r="SE359" s="38"/>
      <c r="SF359" s="38"/>
      <c r="SG359" s="38"/>
      <c r="SH359" s="38"/>
      <c r="SI359" s="38"/>
      <c r="SJ359" s="38"/>
      <c r="SK359" s="38"/>
      <c r="SL359" s="38"/>
      <c r="SM359" s="38"/>
      <c r="SN359" s="38"/>
      <c r="SO359" s="38"/>
      <c r="SP359" s="38"/>
      <c r="SQ359" s="38"/>
      <c r="SR359" s="38"/>
      <c r="SS359" s="38"/>
      <c r="ST359" s="38"/>
      <c r="SU359" s="38"/>
      <c r="SV359" s="38"/>
      <c r="SW359" s="38"/>
      <c r="SX359" s="38"/>
      <c r="SY359" s="38"/>
      <c r="SZ359" s="38"/>
      <c r="TA359" s="38"/>
      <c r="TB359" s="38"/>
      <c r="TC359" s="38"/>
      <c r="TD359" s="38"/>
      <c r="TE359" s="38"/>
      <c r="TF359" s="38"/>
      <c r="TG359" s="38"/>
      <c r="TH359" s="38"/>
      <c r="TI359" s="38"/>
      <c r="TJ359" s="38"/>
      <c r="TK359" s="38"/>
      <c r="TL359" s="38"/>
      <c r="TM359" s="38"/>
      <c r="TN359" s="38"/>
      <c r="TO359" s="38"/>
      <c r="TP359" s="38"/>
      <c r="TQ359" s="38"/>
      <c r="TR359" s="38"/>
      <c r="TS359" s="38"/>
      <c r="TT359" s="38"/>
      <c r="TU359" s="38"/>
      <c r="TV359" s="38"/>
      <c r="TW359" s="38"/>
      <c r="TX359" s="38"/>
      <c r="TY359" s="38"/>
      <c r="TZ359" s="38"/>
      <c r="UA359" s="38"/>
      <c r="UB359" s="38"/>
      <c r="UC359" s="38"/>
      <c r="UD359" s="38"/>
      <c r="UE359" s="38"/>
      <c r="UF359" s="38"/>
      <c r="UG359" s="38"/>
      <c r="UH359" s="38"/>
      <c r="UI359" s="38"/>
      <c r="UJ359" s="38"/>
      <c r="UK359" s="38"/>
      <c r="UL359" s="38"/>
      <c r="UM359" s="38"/>
      <c r="UN359" s="38"/>
      <c r="UO359" s="38"/>
      <c r="UP359" s="38"/>
      <c r="UQ359" s="38"/>
      <c r="UR359" s="38"/>
      <c r="US359" s="38"/>
      <c r="UT359" s="38"/>
      <c r="UU359" s="38"/>
      <c r="UV359" s="38"/>
      <c r="UW359" s="38"/>
      <c r="UX359" s="38"/>
      <c r="UY359" s="38"/>
      <c r="UZ359" s="38"/>
      <c r="VA359" s="38"/>
      <c r="VB359" s="38"/>
      <c r="VC359" s="38"/>
      <c r="VD359" s="38"/>
      <c r="VE359" s="38"/>
      <c r="VF359" s="38"/>
      <c r="VG359" s="38"/>
      <c r="VH359" s="38"/>
      <c r="VI359" s="38"/>
      <c r="VJ359" s="38"/>
      <c r="VK359" s="38"/>
      <c r="VL359" s="38"/>
      <c r="VM359" s="38"/>
      <c r="VN359" s="38"/>
      <c r="VO359" s="38"/>
      <c r="VP359" s="38"/>
      <c r="VQ359" s="38"/>
      <c r="VR359" s="38"/>
      <c r="VS359" s="38"/>
      <c r="VT359" s="38"/>
      <c r="VU359" s="38"/>
      <c r="VV359" s="38"/>
      <c r="VW359" s="38"/>
      <c r="VX359" s="38"/>
      <c r="VY359" s="38"/>
      <c r="VZ359" s="38"/>
      <c r="WA359" s="38"/>
      <c r="WB359" s="38"/>
      <c r="WC359" s="38"/>
      <c r="WD359" s="38"/>
    </row>
    <row r="360" spans="1:602" s="37" customFormat="1" ht="15">
      <c r="A360" s="507"/>
      <c r="B360" s="542"/>
      <c r="C360" s="530"/>
      <c r="D360" s="531"/>
      <c r="E360" s="531"/>
      <c r="F360" s="532"/>
      <c r="G360" s="532"/>
      <c r="H360" s="556"/>
      <c r="I360" s="276" t="s">
        <v>14</v>
      </c>
      <c r="J360" s="276" t="s">
        <v>141</v>
      </c>
      <c r="K360" s="533" t="s">
        <v>823</v>
      </c>
      <c r="L360" s="276" t="s">
        <v>149</v>
      </c>
      <c r="M360" s="520">
        <v>57100</v>
      </c>
      <c r="N360" s="520">
        <v>57055</v>
      </c>
      <c r="O360" s="520">
        <v>60000</v>
      </c>
      <c r="P360" s="534">
        <v>60000</v>
      </c>
      <c r="Q360" s="520">
        <v>60000</v>
      </c>
      <c r="R360" s="563">
        <v>60000</v>
      </c>
      <c r="S360" s="535">
        <v>3</v>
      </c>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c r="EF360" s="38"/>
      <c r="EG360" s="38"/>
      <c r="EH360" s="38"/>
      <c r="EI360" s="38"/>
      <c r="EJ360" s="38"/>
      <c r="EK360" s="38"/>
      <c r="EL360" s="38"/>
      <c r="EM360" s="38"/>
      <c r="EN360" s="38"/>
      <c r="EO360" s="38"/>
      <c r="EP360" s="38"/>
      <c r="EQ360" s="38"/>
      <c r="ER360" s="38"/>
      <c r="ES360" s="38"/>
      <c r="ET360" s="38"/>
      <c r="EU360" s="38"/>
      <c r="EV360" s="38"/>
      <c r="EW360" s="38"/>
      <c r="EX360" s="38"/>
      <c r="EY360" s="38"/>
      <c r="EZ360" s="38"/>
      <c r="FA360" s="38"/>
      <c r="FB360" s="38"/>
      <c r="FC360" s="38"/>
      <c r="FD360" s="38"/>
      <c r="FE360" s="38"/>
      <c r="FF360" s="38"/>
      <c r="FG360" s="38"/>
      <c r="FH360" s="38"/>
      <c r="FI360" s="38"/>
      <c r="FJ360" s="38"/>
      <c r="FK360" s="38"/>
      <c r="FL360" s="38"/>
      <c r="FM360" s="38"/>
      <c r="FN360" s="38"/>
      <c r="FO360" s="38"/>
      <c r="FP360" s="38"/>
      <c r="FQ360" s="38"/>
      <c r="FR360" s="38"/>
      <c r="FS360" s="38"/>
      <c r="FT360" s="38"/>
      <c r="FU360" s="38"/>
      <c r="FV360" s="38"/>
      <c r="FW360" s="38"/>
      <c r="FX360" s="38"/>
      <c r="FY360" s="38"/>
      <c r="FZ360" s="38"/>
      <c r="GA360" s="38"/>
      <c r="GB360" s="38"/>
      <c r="GC360" s="38"/>
      <c r="GD360" s="38"/>
      <c r="GE360" s="38"/>
      <c r="GF360" s="38"/>
      <c r="GG360" s="38"/>
      <c r="GH360" s="38"/>
      <c r="GI360" s="38"/>
      <c r="GJ360" s="38"/>
      <c r="GK360" s="38"/>
      <c r="GL360" s="38"/>
      <c r="GM360" s="38"/>
      <c r="GN360" s="38"/>
      <c r="GO360" s="38"/>
      <c r="GP360" s="38"/>
      <c r="GQ360" s="38"/>
      <c r="GR360" s="38"/>
      <c r="GS360" s="38"/>
      <c r="GT360" s="38"/>
      <c r="GU360" s="38"/>
      <c r="GV360" s="38"/>
      <c r="GW360" s="38"/>
      <c r="GX360" s="38"/>
      <c r="GY360" s="38"/>
      <c r="GZ360" s="38"/>
      <c r="HA360" s="38"/>
      <c r="HB360" s="38"/>
      <c r="HC360" s="38"/>
      <c r="HD360" s="38"/>
      <c r="HE360" s="38"/>
      <c r="HF360" s="38"/>
      <c r="HG360" s="38"/>
      <c r="HH360" s="38"/>
      <c r="HI360" s="38"/>
      <c r="HJ360" s="38"/>
      <c r="HK360" s="38"/>
      <c r="HL360" s="38"/>
      <c r="HM360" s="38"/>
      <c r="HN360" s="38"/>
      <c r="HO360" s="38"/>
      <c r="HP360" s="38"/>
      <c r="HQ360" s="38"/>
      <c r="HR360" s="38"/>
      <c r="HS360" s="38"/>
      <c r="HT360" s="38"/>
      <c r="HU360" s="38"/>
      <c r="HV360" s="38"/>
      <c r="HW360" s="38"/>
      <c r="HX360" s="38"/>
      <c r="HY360" s="38"/>
      <c r="HZ360" s="38"/>
      <c r="IA360" s="38"/>
      <c r="IB360" s="38"/>
      <c r="IC360" s="38"/>
      <c r="ID360" s="38"/>
      <c r="IE360" s="38"/>
      <c r="IF360" s="38"/>
      <c r="IG360" s="38"/>
      <c r="IH360" s="38"/>
      <c r="II360" s="38"/>
      <c r="IJ360" s="38"/>
      <c r="IK360" s="38"/>
      <c r="IL360" s="38"/>
      <c r="IM360" s="38"/>
      <c r="IN360" s="38"/>
      <c r="IO360" s="38"/>
      <c r="IP360" s="38"/>
      <c r="IQ360" s="38"/>
      <c r="IR360" s="38"/>
      <c r="IS360" s="38"/>
      <c r="IT360" s="38"/>
      <c r="IU360" s="38"/>
      <c r="IV360" s="38"/>
      <c r="IW360" s="38"/>
      <c r="IX360" s="38"/>
      <c r="IY360" s="38"/>
      <c r="IZ360" s="38"/>
      <c r="JA360" s="38"/>
      <c r="JB360" s="38"/>
      <c r="JC360" s="38"/>
      <c r="JD360" s="38"/>
      <c r="JE360" s="38"/>
      <c r="JF360" s="38"/>
      <c r="JG360" s="38"/>
      <c r="JH360" s="38"/>
      <c r="JI360" s="38"/>
      <c r="JJ360" s="38"/>
      <c r="JK360" s="38"/>
      <c r="JL360" s="38"/>
      <c r="JM360" s="38"/>
      <c r="JN360" s="38"/>
      <c r="JO360" s="38"/>
      <c r="JP360" s="38"/>
      <c r="JQ360" s="38"/>
      <c r="JR360" s="38"/>
      <c r="JS360" s="38"/>
      <c r="JT360" s="38"/>
      <c r="JU360" s="38"/>
      <c r="JV360" s="38"/>
      <c r="JW360" s="38"/>
      <c r="JX360" s="38"/>
      <c r="JY360" s="38"/>
      <c r="JZ360" s="38"/>
      <c r="KA360" s="38"/>
      <c r="KB360" s="38"/>
      <c r="KC360" s="38"/>
      <c r="KD360" s="38"/>
      <c r="KE360" s="38"/>
      <c r="KF360" s="38"/>
      <c r="KG360" s="38"/>
      <c r="KH360" s="38"/>
      <c r="KI360" s="38"/>
      <c r="KJ360" s="38"/>
      <c r="KK360" s="38"/>
      <c r="KL360" s="38"/>
      <c r="KM360" s="38"/>
      <c r="KN360" s="38"/>
      <c r="KO360" s="38"/>
      <c r="KP360" s="38"/>
      <c r="KQ360" s="38"/>
      <c r="KR360" s="38"/>
      <c r="KS360" s="38"/>
      <c r="KT360" s="38"/>
      <c r="KU360" s="38"/>
      <c r="KV360" s="38"/>
      <c r="KW360" s="38"/>
      <c r="KX360" s="38"/>
      <c r="KY360" s="38"/>
      <c r="KZ360" s="38"/>
      <c r="LA360" s="38"/>
      <c r="LB360" s="38"/>
      <c r="LC360" s="38"/>
      <c r="LD360" s="38"/>
      <c r="LE360" s="38"/>
      <c r="LF360" s="38"/>
      <c r="LG360" s="38"/>
      <c r="LH360" s="38"/>
      <c r="LI360" s="38"/>
      <c r="LJ360" s="38"/>
      <c r="LK360" s="38"/>
      <c r="LL360" s="38"/>
      <c r="LM360" s="38"/>
      <c r="LN360" s="38"/>
      <c r="LO360" s="38"/>
      <c r="LP360" s="38"/>
      <c r="LQ360" s="38"/>
      <c r="LR360" s="38"/>
      <c r="LS360" s="38"/>
      <c r="LT360" s="38"/>
      <c r="LU360" s="38"/>
      <c r="LV360" s="38"/>
      <c r="LW360" s="38"/>
      <c r="LX360" s="38"/>
      <c r="LY360" s="38"/>
      <c r="LZ360" s="38"/>
      <c r="MA360" s="38"/>
      <c r="MB360" s="38"/>
      <c r="MC360" s="38"/>
      <c r="MD360" s="38"/>
      <c r="ME360" s="38"/>
      <c r="MF360" s="38"/>
      <c r="MG360" s="38"/>
      <c r="MH360" s="38"/>
      <c r="MI360" s="38"/>
      <c r="MJ360" s="38"/>
      <c r="MK360" s="38"/>
      <c r="ML360" s="38"/>
      <c r="MM360" s="38"/>
      <c r="MN360" s="38"/>
      <c r="MO360" s="38"/>
      <c r="MP360" s="38"/>
      <c r="MQ360" s="38"/>
      <c r="MR360" s="38"/>
      <c r="MS360" s="38"/>
      <c r="MT360" s="38"/>
      <c r="MU360" s="38"/>
      <c r="MV360" s="38"/>
      <c r="MW360" s="38"/>
      <c r="MX360" s="38"/>
      <c r="MY360" s="38"/>
      <c r="MZ360" s="38"/>
      <c r="NA360" s="38"/>
      <c r="NB360" s="38"/>
      <c r="NC360" s="38"/>
      <c r="ND360" s="38"/>
      <c r="NE360" s="38"/>
      <c r="NF360" s="38"/>
      <c r="NG360" s="38"/>
      <c r="NH360" s="38"/>
      <c r="NI360" s="38"/>
      <c r="NJ360" s="38"/>
      <c r="NK360" s="38"/>
      <c r="NL360" s="38"/>
      <c r="NM360" s="38"/>
      <c r="NN360" s="38"/>
      <c r="NO360" s="38"/>
      <c r="NP360" s="38"/>
      <c r="NQ360" s="38"/>
      <c r="NR360" s="38"/>
      <c r="NS360" s="38"/>
      <c r="NT360" s="38"/>
      <c r="NU360" s="38"/>
      <c r="NV360" s="38"/>
      <c r="NW360" s="38"/>
      <c r="NX360" s="38"/>
      <c r="NY360" s="38"/>
      <c r="NZ360" s="38"/>
      <c r="OA360" s="38"/>
      <c r="OB360" s="38"/>
      <c r="OC360" s="38"/>
      <c r="OD360" s="38"/>
      <c r="OE360" s="38"/>
      <c r="OF360" s="38"/>
      <c r="OG360" s="38"/>
      <c r="OH360" s="38"/>
      <c r="OI360" s="38"/>
      <c r="OJ360" s="38"/>
      <c r="OK360" s="38"/>
      <c r="OL360" s="38"/>
      <c r="OM360" s="38"/>
      <c r="ON360" s="38"/>
      <c r="OO360" s="38"/>
      <c r="OP360" s="38"/>
      <c r="OQ360" s="38"/>
      <c r="OR360" s="38"/>
      <c r="OS360" s="38"/>
      <c r="OT360" s="38"/>
      <c r="OU360" s="38"/>
      <c r="OV360" s="38"/>
      <c r="OW360" s="38"/>
      <c r="OX360" s="38"/>
      <c r="OY360" s="38"/>
      <c r="OZ360" s="38"/>
      <c r="PA360" s="38"/>
      <c r="PB360" s="38"/>
      <c r="PC360" s="38"/>
      <c r="PD360" s="38"/>
      <c r="PE360" s="38"/>
      <c r="PF360" s="38"/>
      <c r="PG360" s="38"/>
      <c r="PH360" s="38"/>
      <c r="PI360" s="38"/>
      <c r="PJ360" s="38"/>
      <c r="PK360" s="38"/>
      <c r="PL360" s="38"/>
      <c r="PM360" s="38"/>
      <c r="PN360" s="38"/>
      <c r="PO360" s="38"/>
      <c r="PP360" s="38"/>
      <c r="PQ360" s="38"/>
      <c r="PR360" s="38"/>
      <c r="PS360" s="38"/>
      <c r="PT360" s="38"/>
      <c r="PU360" s="38"/>
      <c r="PV360" s="38"/>
      <c r="PW360" s="38"/>
      <c r="PX360" s="38"/>
      <c r="PY360" s="38"/>
      <c r="PZ360" s="38"/>
      <c r="QA360" s="38"/>
      <c r="QB360" s="38"/>
      <c r="QC360" s="38"/>
      <c r="QD360" s="38"/>
      <c r="QE360" s="38"/>
      <c r="QF360" s="38"/>
      <c r="QG360" s="38"/>
      <c r="QH360" s="38"/>
      <c r="QI360" s="38"/>
      <c r="QJ360" s="38"/>
      <c r="QK360" s="38"/>
      <c r="QL360" s="38"/>
      <c r="QM360" s="38"/>
      <c r="QN360" s="38"/>
      <c r="QO360" s="38"/>
      <c r="QP360" s="38"/>
      <c r="QQ360" s="38"/>
      <c r="QR360" s="38"/>
      <c r="QS360" s="38"/>
      <c r="QT360" s="38"/>
      <c r="QU360" s="38"/>
      <c r="QV360" s="38"/>
      <c r="QW360" s="38"/>
      <c r="QX360" s="38"/>
      <c r="QY360" s="38"/>
      <c r="QZ360" s="38"/>
      <c r="RA360" s="38"/>
      <c r="RB360" s="38"/>
      <c r="RC360" s="38"/>
      <c r="RD360" s="38"/>
      <c r="RE360" s="38"/>
      <c r="RF360" s="38"/>
      <c r="RG360" s="38"/>
      <c r="RH360" s="38"/>
      <c r="RI360" s="38"/>
      <c r="RJ360" s="38"/>
      <c r="RK360" s="38"/>
      <c r="RL360" s="38"/>
      <c r="RM360" s="38"/>
      <c r="RN360" s="38"/>
      <c r="RO360" s="38"/>
      <c r="RP360" s="38"/>
      <c r="RQ360" s="38"/>
      <c r="RR360" s="38"/>
      <c r="RS360" s="38"/>
      <c r="RT360" s="38"/>
      <c r="RU360" s="38"/>
      <c r="RV360" s="38"/>
      <c r="RW360" s="38"/>
      <c r="RX360" s="38"/>
      <c r="RY360" s="38"/>
      <c r="RZ360" s="38"/>
      <c r="SA360" s="38"/>
      <c r="SB360" s="38"/>
      <c r="SC360" s="38"/>
      <c r="SD360" s="38"/>
      <c r="SE360" s="38"/>
      <c r="SF360" s="38"/>
      <c r="SG360" s="38"/>
      <c r="SH360" s="38"/>
      <c r="SI360" s="38"/>
      <c r="SJ360" s="38"/>
      <c r="SK360" s="38"/>
      <c r="SL360" s="38"/>
      <c r="SM360" s="38"/>
      <c r="SN360" s="38"/>
      <c r="SO360" s="38"/>
      <c r="SP360" s="38"/>
      <c r="SQ360" s="38"/>
      <c r="SR360" s="38"/>
      <c r="SS360" s="38"/>
      <c r="ST360" s="38"/>
      <c r="SU360" s="38"/>
      <c r="SV360" s="38"/>
      <c r="SW360" s="38"/>
      <c r="SX360" s="38"/>
      <c r="SY360" s="38"/>
      <c r="SZ360" s="38"/>
      <c r="TA360" s="38"/>
      <c r="TB360" s="38"/>
      <c r="TC360" s="38"/>
      <c r="TD360" s="38"/>
      <c r="TE360" s="38"/>
      <c r="TF360" s="38"/>
      <c r="TG360" s="38"/>
      <c r="TH360" s="38"/>
      <c r="TI360" s="38"/>
      <c r="TJ360" s="38"/>
      <c r="TK360" s="38"/>
      <c r="TL360" s="38"/>
      <c r="TM360" s="38"/>
      <c r="TN360" s="38"/>
      <c r="TO360" s="38"/>
      <c r="TP360" s="38"/>
      <c r="TQ360" s="38"/>
      <c r="TR360" s="38"/>
      <c r="TS360" s="38"/>
      <c r="TT360" s="38"/>
      <c r="TU360" s="38"/>
      <c r="TV360" s="38"/>
      <c r="TW360" s="38"/>
      <c r="TX360" s="38"/>
      <c r="TY360" s="38"/>
      <c r="TZ360" s="38"/>
      <c r="UA360" s="38"/>
      <c r="UB360" s="38"/>
      <c r="UC360" s="38"/>
      <c r="UD360" s="38"/>
      <c r="UE360" s="38"/>
      <c r="UF360" s="38"/>
      <c r="UG360" s="38"/>
      <c r="UH360" s="38"/>
      <c r="UI360" s="38"/>
      <c r="UJ360" s="38"/>
      <c r="UK360" s="38"/>
      <c r="UL360" s="38"/>
      <c r="UM360" s="38"/>
      <c r="UN360" s="38"/>
      <c r="UO360" s="38"/>
      <c r="UP360" s="38"/>
      <c r="UQ360" s="38"/>
      <c r="UR360" s="38"/>
      <c r="US360" s="38"/>
      <c r="UT360" s="38"/>
      <c r="UU360" s="38"/>
      <c r="UV360" s="38"/>
      <c r="UW360" s="38"/>
      <c r="UX360" s="38"/>
      <c r="UY360" s="38"/>
      <c r="UZ360" s="38"/>
      <c r="VA360" s="38"/>
      <c r="VB360" s="38"/>
      <c r="VC360" s="38"/>
      <c r="VD360" s="38"/>
      <c r="VE360" s="38"/>
      <c r="VF360" s="38"/>
      <c r="VG360" s="38"/>
      <c r="VH360" s="38"/>
      <c r="VI360" s="38"/>
      <c r="VJ360" s="38"/>
      <c r="VK360" s="38"/>
      <c r="VL360" s="38"/>
      <c r="VM360" s="38"/>
      <c r="VN360" s="38"/>
      <c r="VO360" s="38"/>
      <c r="VP360" s="38"/>
      <c r="VQ360" s="38"/>
      <c r="VR360" s="38"/>
      <c r="VS360" s="38"/>
      <c r="VT360" s="38"/>
      <c r="VU360" s="38"/>
      <c r="VV360" s="38"/>
      <c r="VW360" s="38"/>
      <c r="VX360" s="38"/>
      <c r="VY360" s="38"/>
      <c r="VZ360" s="38"/>
      <c r="WA360" s="38"/>
      <c r="WB360" s="38"/>
      <c r="WC360" s="38"/>
      <c r="WD360" s="38"/>
    </row>
    <row r="361" spans="1:602" s="37" customFormat="1" ht="15">
      <c r="A361" s="507"/>
      <c r="B361" s="515"/>
      <c r="C361" s="536"/>
      <c r="D361" s="51"/>
      <c r="E361" s="51"/>
      <c r="F361" s="537"/>
      <c r="G361" s="537"/>
      <c r="H361" s="526"/>
      <c r="I361" s="276" t="s">
        <v>14</v>
      </c>
      <c r="J361" s="276" t="s">
        <v>141</v>
      </c>
      <c r="K361" s="533" t="s">
        <v>823</v>
      </c>
      <c r="L361" s="276" t="s">
        <v>44</v>
      </c>
      <c r="M361" s="520">
        <v>10900</v>
      </c>
      <c r="N361" s="520">
        <v>9869.26</v>
      </c>
      <c r="O361" s="520">
        <v>8500</v>
      </c>
      <c r="P361" s="534">
        <v>8500</v>
      </c>
      <c r="Q361" s="520">
        <v>8500</v>
      </c>
      <c r="R361" s="563">
        <v>8500</v>
      </c>
      <c r="S361" s="535">
        <v>3</v>
      </c>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c r="EA361" s="38"/>
      <c r="EB361" s="38"/>
      <c r="EC361" s="38"/>
      <c r="ED361" s="38"/>
      <c r="EE361" s="38"/>
      <c r="EF361" s="38"/>
      <c r="EG361" s="38"/>
      <c r="EH361" s="38"/>
      <c r="EI361" s="38"/>
      <c r="EJ361" s="38"/>
      <c r="EK361" s="38"/>
      <c r="EL361" s="38"/>
      <c r="EM361" s="38"/>
      <c r="EN361" s="38"/>
      <c r="EO361" s="38"/>
      <c r="EP361" s="38"/>
      <c r="EQ361" s="38"/>
      <c r="ER361" s="38"/>
      <c r="ES361" s="38"/>
      <c r="ET361" s="38"/>
      <c r="EU361" s="38"/>
      <c r="EV361" s="38"/>
      <c r="EW361" s="38"/>
      <c r="EX361" s="38"/>
      <c r="EY361" s="38"/>
      <c r="EZ361" s="38"/>
      <c r="FA361" s="38"/>
      <c r="FB361" s="38"/>
      <c r="FC361" s="38"/>
      <c r="FD361" s="38"/>
      <c r="FE361" s="38"/>
      <c r="FF361" s="38"/>
      <c r="FG361" s="38"/>
      <c r="FH361" s="38"/>
      <c r="FI361" s="38"/>
      <c r="FJ361" s="38"/>
      <c r="FK361" s="38"/>
      <c r="FL361" s="38"/>
      <c r="FM361" s="38"/>
      <c r="FN361" s="38"/>
      <c r="FO361" s="38"/>
      <c r="FP361" s="38"/>
      <c r="FQ361" s="38"/>
      <c r="FR361" s="38"/>
      <c r="FS361" s="38"/>
      <c r="FT361" s="38"/>
      <c r="FU361" s="38"/>
      <c r="FV361" s="38"/>
      <c r="FW361" s="38"/>
      <c r="FX361" s="38"/>
      <c r="FY361" s="38"/>
      <c r="FZ361" s="38"/>
      <c r="GA361" s="38"/>
      <c r="GB361" s="38"/>
      <c r="GC361" s="38"/>
      <c r="GD361" s="38"/>
      <c r="GE361" s="38"/>
      <c r="GF361" s="38"/>
      <c r="GG361" s="38"/>
      <c r="GH361" s="38"/>
      <c r="GI361" s="38"/>
      <c r="GJ361" s="38"/>
      <c r="GK361" s="38"/>
      <c r="GL361" s="38"/>
      <c r="GM361" s="38"/>
      <c r="GN361" s="38"/>
      <c r="GO361" s="38"/>
      <c r="GP361" s="38"/>
      <c r="GQ361" s="38"/>
      <c r="GR361" s="38"/>
      <c r="GS361" s="38"/>
      <c r="GT361" s="38"/>
      <c r="GU361" s="38"/>
      <c r="GV361" s="38"/>
      <c r="GW361" s="38"/>
      <c r="GX361" s="38"/>
      <c r="GY361" s="38"/>
      <c r="GZ361" s="38"/>
      <c r="HA361" s="38"/>
      <c r="HB361" s="38"/>
      <c r="HC361" s="38"/>
      <c r="HD361" s="38"/>
      <c r="HE361" s="38"/>
      <c r="HF361" s="38"/>
      <c r="HG361" s="38"/>
      <c r="HH361" s="38"/>
      <c r="HI361" s="38"/>
      <c r="HJ361" s="38"/>
      <c r="HK361" s="38"/>
      <c r="HL361" s="38"/>
      <c r="HM361" s="38"/>
      <c r="HN361" s="38"/>
      <c r="HO361" s="38"/>
      <c r="HP361" s="38"/>
      <c r="HQ361" s="38"/>
      <c r="HR361" s="38"/>
      <c r="HS361" s="38"/>
      <c r="HT361" s="38"/>
      <c r="HU361" s="38"/>
      <c r="HV361" s="38"/>
      <c r="HW361" s="38"/>
      <c r="HX361" s="38"/>
      <c r="HY361" s="38"/>
      <c r="HZ361" s="38"/>
      <c r="IA361" s="38"/>
      <c r="IB361" s="38"/>
      <c r="IC361" s="38"/>
      <c r="ID361" s="38"/>
      <c r="IE361" s="38"/>
      <c r="IF361" s="38"/>
      <c r="IG361" s="38"/>
      <c r="IH361" s="38"/>
      <c r="II361" s="38"/>
      <c r="IJ361" s="38"/>
      <c r="IK361" s="38"/>
      <c r="IL361" s="38"/>
      <c r="IM361" s="38"/>
      <c r="IN361" s="38"/>
      <c r="IO361" s="38"/>
      <c r="IP361" s="38"/>
      <c r="IQ361" s="38"/>
      <c r="IR361" s="38"/>
      <c r="IS361" s="38"/>
      <c r="IT361" s="38"/>
      <c r="IU361" s="38"/>
      <c r="IV361" s="38"/>
      <c r="IW361" s="38"/>
      <c r="IX361" s="38"/>
      <c r="IY361" s="38"/>
      <c r="IZ361" s="38"/>
      <c r="JA361" s="38"/>
      <c r="JB361" s="38"/>
      <c r="JC361" s="38"/>
      <c r="JD361" s="38"/>
      <c r="JE361" s="38"/>
      <c r="JF361" s="38"/>
      <c r="JG361" s="38"/>
      <c r="JH361" s="38"/>
      <c r="JI361" s="38"/>
      <c r="JJ361" s="38"/>
      <c r="JK361" s="38"/>
      <c r="JL361" s="38"/>
      <c r="JM361" s="38"/>
      <c r="JN361" s="38"/>
      <c r="JO361" s="38"/>
      <c r="JP361" s="38"/>
      <c r="JQ361" s="38"/>
      <c r="JR361" s="38"/>
      <c r="JS361" s="38"/>
      <c r="JT361" s="38"/>
      <c r="JU361" s="38"/>
      <c r="JV361" s="38"/>
      <c r="JW361" s="38"/>
      <c r="JX361" s="38"/>
      <c r="JY361" s="38"/>
      <c r="JZ361" s="38"/>
      <c r="KA361" s="38"/>
      <c r="KB361" s="38"/>
      <c r="KC361" s="38"/>
      <c r="KD361" s="38"/>
      <c r="KE361" s="38"/>
      <c r="KF361" s="38"/>
      <c r="KG361" s="38"/>
      <c r="KH361" s="38"/>
      <c r="KI361" s="38"/>
      <c r="KJ361" s="38"/>
      <c r="KK361" s="38"/>
      <c r="KL361" s="38"/>
      <c r="KM361" s="38"/>
      <c r="KN361" s="38"/>
      <c r="KO361" s="38"/>
      <c r="KP361" s="38"/>
      <c r="KQ361" s="38"/>
      <c r="KR361" s="38"/>
      <c r="KS361" s="38"/>
      <c r="KT361" s="38"/>
      <c r="KU361" s="38"/>
      <c r="KV361" s="38"/>
      <c r="KW361" s="38"/>
      <c r="KX361" s="38"/>
      <c r="KY361" s="38"/>
      <c r="KZ361" s="38"/>
      <c r="LA361" s="38"/>
      <c r="LB361" s="38"/>
      <c r="LC361" s="38"/>
      <c r="LD361" s="38"/>
      <c r="LE361" s="38"/>
      <c r="LF361" s="38"/>
      <c r="LG361" s="38"/>
      <c r="LH361" s="38"/>
      <c r="LI361" s="38"/>
      <c r="LJ361" s="38"/>
      <c r="LK361" s="38"/>
      <c r="LL361" s="38"/>
      <c r="LM361" s="38"/>
      <c r="LN361" s="38"/>
      <c r="LO361" s="38"/>
      <c r="LP361" s="38"/>
      <c r="LQ361" s="38"/>
      <c r="LR361" s="38"/>
      <c r="LS361" s="38"/>
      <c r="LT361" s="38"/>
      <c r="LU361" s="38"/>
      <c r="LV361" s="38"/>
      <c r="LW361" s="38"/>
      <c r="LX361" s="38"/>
      <c r="LY361" s="38"/>
      <c r="LZ361" s="38"/>
      <c r="MA361" s="38"/>
      <c r="MB361" s="38"/>
      <c r="MC361" s="38"/>
      <c r="MD361" s="38"/>
      <c r="ME361" s="38"/>
      <c r="MF361" s="38"/>
      <c r="MG361" s="38"/>
      <c r="MH361" s="38"/>
      <c r="MI361" s="38"/>
      <c r="MJ361" s="38"/>
      <c r="MK361" s="38"/>
      <c r="ML361" s="38"/>
      <c r="MM361" s="38"/>
      <c r="MN361" s="38"/>
      <c r="MO361" s="38"/>
      <c r="MP361" s="38"/>
      <c r="MQ361" s="38"/>
      <c r="MR361" s="38"/>
      <c r="MS361" s="38"/>
      <c r="MT361" s="38"/>
      <c r="MU361" s="38"/>
      <c r="MV361" s="38"/>
      <c r="MW361" s="38"/>
      <c r="MX361" s="38"/>
      <c r="MY361" s="38"/>
      <c r="MZ361" s="38"/>
      <c r="NA361" s="38"/>
      <c r="NB361" s="38"/>
      <c r="NC361" s="38"/>
      <c r="ND361" s="38"/>
      <c r="NE361" s="38"/>
      <c r="NF361" s="38"/>
      <c r="NG361" s="38"/>
      <c r="NH361" s="38"/>
      <c r="NI361" s="38"/>
      <c r="NJ361" s="38"/>
      <c r="NK361" s="38"/>
      <c r="NL361" s="38"/>
      <c r="NM361" s="38"/>
      <c r="NN361" s="38"/>
      <c r="NO361" s="38"/>
      <c r="NP361" s="38"/>
      <c r="NQ361" s="38"/>
      <c r="NR361" s="38"/>
      <c r="NS361" s="38"/>
      <c r="NT361" s="38"/>
      <c r="NU361" s="38"/>
      <c r="NV361" s="38"/>
      <c r="NW361" s="38"/>
      <c r="NX361" s="38"/>
      <c r="NY361" s="38"/>
      <c r="NZ361" s="38"/>
      <c r="OA361" s="38"/>
      <c r="OB361" s="38"/>
      <c r="OC361" s="38"/>
      <c r="OD361" s="38"/>
      <c r="OE361" s="38"/>
      <c r="OF361" s="38"/>
      <c r="OG361" s="38"/>
      <c r="OH361" s="38"/>
      <c r="OI361" s="38"/>
      <c r="OJ361" s="38"/>
      <c r="OK361" s="38"/>
      <c r="OL361" s="38"/>
      <c r="OM361" s="38"/>
      <c r="ON361" s="38"/>
      <c r="OO361" s="38"/>
      <c r="OP361" s="38"/>
      <c r="OQ361" s="38"/>
      <c r="OR361" s="38"/>
      <c r="OS361" s="38"/>
      <c r="OT361" s="38"/>
      <c r="OU361" s="38"/>
      <c r="OV361" s="38"/>
      <c r="OW361" s="38"/>
      <c r="OX361" s="38"/>
      <c r="OY361" s="38"/>
      <c r="OZ361" s="38"/>
      <c r="PA361" s="38"/>
      <c r="PB361" s="38"/>
      <c r="PC361" s="38"/>
      <c r="PD361" s="38"/>
      <c r="PE361" s="38"/>
      <c r="PF361" s="38"/>
      <c r="PG361" s="38"/>
      <c r="PH361" s="38"/>
      <c r="PI361" s="38"/>
      <c r="PJ361" s="38"/>
      <c r="PK361" s="38"/>
      <c r="PL361" s="38"/>
      <c r="PM361" s="38"/>
      <c r="PN361" s="38"/>
      <c r="PO361" s="38"/>
      <c r="PP361" s="38"/>
      <c r="PQ361" s="38"/>
      <c r="PR361" s="38"/>
      <c r="PS361" s="38"/>
      <c r="PT361" s="38"/>
      <c r="PU361" s="38"/>
      <c r="PV361" s="38"/>
      <c r="PW361" s="38"/>
      <c r="PX361" s="38"/>
      <c r="PY361" s="38"/>
      <c r="PZ361" s="38"/>
      <c r="QA361" s="38"/>
      <c r="QB361" s="38"/>
      <c r="QC361" s="38"/>
      <c r="QD361" s="38"/>
      <c r="QE361" s="38"/>
      <c r="QF361" s="38"/>
      <c r="QG361" s="38"/>
      <c r="QH361" s="38"/>
      <c r="QI361" s="38"/>
      <c r="QJ361" s="38"/>
      <c r="QK361" s="38"/>
      <c r="QL361" s="38"/>
      <c r="QM361" s="38"/>
      <c r="QN361" s="38"/>
      <c r="QO361" s="38"/>
      <c r="QP361" s="38"/>
      <c r="QQ361" s="38"/>
      <c r="QR361" s="38"/>
      <c r="QS361" s="38"/>
      <c r="QT361" s="38"/>
      <c r="QU361" s="38"/>
      <c r="QV361" s="38"/>
      <c r="QW361" s="38"/>
      <c r="QX361" s="38"/>
      <c r="QY361" s="38"/>
      <c r="QZ361" s="38"/>
      <c r="RA361" s="38"/>
      <c r="RB361" s="38"/>
      <c r="RC361" s="38"/>
      <c r="RD361" s="38"/>
      <c r="RE361" s="38"/>
      <c r="RF361" s="38"/>
      <c r="RG361" s="38"/>
      <c r="RH361" s="38"/>
      <c r="RI361" s="38"/>
      <c r="RJ361" s="38"/>
      <c r="RK361" s="38"/>
      <c r="RL361" s="38"/>
      <c r="RM361" s="38"/>
      <c r="RN361" s="38"/>
      <c r="RO361" s="38"/>
      <c r="RP361" s="38"/>
      <c r="RQ361" s="38"/>
      <c r="RR361" s="38"/>
      <c r="RS361" s="38"/>
      <c r="RT361" s="38"/>
      <c r="RU361" s="38"/>
      <c r="RV361" s="38"/>
      <c r="RW361" s="38"/>
      <c r="RX361" s="38"/>
      <c r="RY361" s="38"/>
      <c r="RZ361" s="38"/>
      <c r="SA361" s="38"/>
      <c r="SB361" s="38"/>
      <c r="SC361" s="38"/>
      <c r="SD361" s="38"/>
      <c r="SE361" s="38"/>
      <c r="SF361" s="38"/>
      <c r="SG361" s="38"/>
      <c r="SH361" s="38"/>
      <c r="SI361" s="38"/>
      <c r="SJ361" s="38"/>
      <c r="SK361" s="38"/>
      <c r="SL361" s="38"/>
      <c r="SM361" s="38"/>
      <c r="SN361" s="38"/>
      <c r="SO361" s="38"/>
      <c r="SP361" s="38"/>
      <c r="SQ361" s="38"/>
      <c r="SR361" s="38"/>
      <c r="SS361" s="38"/>
      <c r="ST361" s="38"/>
      <c r="SU361" s="38"/>
      <c r="SV361" s="38"/>
      <c r="SW361" s="38"/>
      <c r="SX361" s="38"/>
      <c r="SY361" s="38"/>
      <c r="SZ361" s="38"/>
      <c r="TA361" s="38"/>
      <c r="TB361" s="38"/>
      <c r="TC361" s="38"/>
      <c r="TD361" s="38"/>
      <c r="TE361" s="38"/>
      <c r="TF361" s="38"/>
      <c r="TG361" s="38"/>
      <c r="TH361" s="38"/>
      <c r="TI361" s="38"/>
      <c r="TJ361" s="38"/>
      <c r="TK361" s="38"/>
      <c r="TL361" s="38"/>
      <c r="TM361" s="38"/>
      <c r="TN361" s="38"/>
      <c r="TO361" s="38"/>
      <c r="TP361" s="38"/>
      <c r="TQ361" s="38"/>
      <c r="TR361" s="38"/>
      <c r="TS361" s="38"/>
      <c r="TT361" s="38"/>
      <c r="TU361" s="38"/>
      <c r="TV361" s="38"/>
      <c r="TW361" s="38"/>
      <c r="TX361" s="38"/>
      <c r="TY361" s="38"/>
      <c r="TZ361" s="38"/>
      <c r="UA361" s="38"/>
      <c r="UB361" s="38"/>
      <c r="UC361" s="38"/>
      <c r="UD361" s="38"/>
      <c r="UE361" s="38"/>
      <c r="UF361" s="38"/>
      <c r="UG361" s="38"/>
      <c r="UH361" s="38"/>
      <c r="UI361" s="38"/>
      <c r="UJ361" s="38"/>
      <c r="UK361" s="38"/>
      <c r="UL361" s="38"/>
      <c r="UM361" s="38"/>
      <c r="UN361" s="38"/>
      <c r="UO361" s="38"/>
      <c r="UP361" s="38"/>
      <c r="UQ361" s="38"/>
      <c r="UR361" s="38"/>
      <c r="US361" s="38"/>
      <c r="UT361" s="38"/>
      <c r="UU361" s="38"/>
      <c r="UV361" s="38"/>
      <c r="UW361" s="38"/>
      <c r="UX361" s="38"/>
      <c r="UY361" s="38"/>
      <c r="UZ361" s="38"/>
      <c r="VA361" s="38"/>
      <c r="VB361" s="38"/>
      <c r="VC361" s="38"/>
      <c r="VD361" s="38"/>
      <c r="VE361" s="38"/>
      <c r="VF361" s="38"/>
      <c r="VG361" s="38"/>
      <c r="VH361" s="38"/>
      <c r="VI361" s="38"/>
      <c r="VJ361" s="38"/>
      <c r="VK361" s="38"/>
      <c r="VL361" s="38"/>
      <c r="VM361" s="38"/>
      <c r="VN361" s="38"/>
      <c r="VO361" s="38"/>
      <c r="VP361" s="38"/>
      <c r="VQ361" s="38"/>
      <c r="VR361" s="38"/>
      <c r="VS361" s="38"/>
      <c r="VT361" s="38"/>
      <c r="VU361" s="38"/>
      <c r="VV361" s="38"/>
      <c r="VW361" s="38"/>
      <c r="VX361" s="38"/>
      <c r="VY361" s="38"/>
      <c r="VZ361" s="38"/>
      <c r="WA361" s="38"/>
      <c r="WB361" s="38"/>
      <c r="WC361" s="38"/>
      <c r="WD361" s="38"/>
    </row>
    <row r="362" spans="1:602" s="39" customFormat="1" ht="94.5" customHeight="1">
      <c r="A362" s="507"/>
      <c r="B362" s="527" t="s">
        <v>824</v>
      </c>
      <c r="C362" s="527" t="s">
        <v>825</v>
      </c>
      <c r="D362" s="50" t="s">
        <v>787</v>
      </c>
      <c r="E362" s="571" t="s">
        <v>783</v>
      </c>
      <c r="F362" s="572" t="s">
        <v>136</v>
      </c>
      <c r="G362" s="511">
        <v>39814</v>
      </c>
      <c r="H362" s="511" t="s">
        <v>137</v>
      </c>
      <c r="I362" s="64" t="s">
        <v>14</v>
      </c>
      <c r="J362" s="64" t="s">
        <v>141</v>
      </c>
      <c r="K362" s="64" t="s">
        <v>826</v>
      </c>
      <c r="L362" s="64" t="s">
        <v>146</v>
      </c>
      <c r="M362" s="505">
        <f t="shared" ref="M362:R362" si="37">M363+M364</f>
        <v>69805573.650000006</v>
      </c>
      <c r="N362" s="505">
        <f t="shared" si="37"/>
        <v>69211901.950000003</v>
      </c>
      <c r="O362" s="505">
        <f t="shared" si="37"/>
        <v>49160700</v>
      </c>
      <c r="P362" s="541">
        <f t="shared" si="37"/>
        <v>43680800</v>
      </c>
      <c r="Q362" s="505">
        <f t="shared" si="37"/>
        <v>43181700</v>
      </c>
      <c r="R362" s="505">
        <f t="shared" si="37"/>
        <v>43181700</v>
      </c>
      <c r="S362" s="535"/>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c r="EA362" s="38"/>
      <c r="EB362" s="38"/>
      <c r="EC362" s="38"/>
      <c r="ED362" s="38"/>
      <c r="EE362" s="38"/>
      <c r="EF362" s="38"/>
      <c r="EG362" s="38"/>
      <c r="EH362" s="38"/>
      <c r="EI362" s="38"/>
      <c r="EJ362" s="38"/>
      <c r="EK362" s="38"/>
      <c r="EL362" s="38"/>
      <c r="EM362" s="38"/>
      <c r="EN362" s="38"/>
      <c r="EO362" s="38"/>
      <c r="EP362" s="38"/>
      <c r="EQ362" s="38"/>
      <c r="ER362" s="38"/>
      <c r="ES362" s="38"/>
      <c r="ET362" s="38"/>
      <c r="EU362" s="38"/>
      <c r="EV362" s="38"/>
      <c r="EW362" s="38"/>
      <c r="EX362" s="38"/>
      <c r="EY362" s="38"/>
      <c r="EZ362" s="38"/>
      <c r="FA362" s="38"/>
      <c r="FB362" s="38"/>
      <c r="FC362" s="38"/>
      <c r="FD362" s="38"/>
      <c r="FE362" s="38"/>
      <c r="FF362" s="38"/>
      <c r="FG362" s="38"/>
      <c r="FH362" s="38"/>
      <c r="FI362" s="38"/>
      <c r="FJ362" s="38"/>
      <c r="FK362" s="38"/>
      <c r="FL362" s="38"/>
      <c r="FM362" s="38"/>
      <c r="FN362" s="38"/>
      <c r="FO362" s="38"/>
      <c r="FP362" s="38"/>
      <c r="FQ362" s="38"/>
      <c r="FR362" s="38"/>
      <c r="FS362" s="38"/>
      <c r="FT362" s="38"/>
      <c r="FU362" s="38"/>
      <c r="FV362" s="38"/>
      <c r="FW362" s="38"/>
      <c r="FX362" s="38"/>
      <c r="FY362" s="38"/>
      <c r="FZ362" s="38"/>
      <c r="GA362" s="38"/>
      <c r="GB362" s="38"/>
      <c r="GC362" s="38"/>
      <c r="GD362" s="38"/>
      <c r="GE362" s="38"/>
      <c r="GF362" s="38"/>
      <c r="GG362" s="38"/>
      <c r="GH362" s="38"/>
      <c r="GI362" s="38"/>
      <c r="GJ362" s="38"/>
      <c r="GK362" s="38"/>
      <c r="GL362" s="38"/>
      <c r="GM362" s="38"/>
      <c r="GN362" s="38"/>
      <c r="GO362" s="38"/>
      <c r="GP362" s="38"/>
      <c r="GQ362" s="38"/>
      <c r="GR362" s="38"/>
      <c r="GS362" s="38"/>
      <c r="GT362" s="38"/>
      <c r="GU362" s="38"/>
      <c r="GV362" s="38"/>
      <c r="GW362" s="38"/>
      <c r="GX362" s="38"/>
      <c r="GY362" s="38"/>
      <c r="GZ362" s="38"/>
      <c r="HA362" s="38"/>
      <c r="HB362" s="38"/>
      <c r="HC362" s="38"/>
      <c r="HD362" s="38"/>
      <c r="HE362" s="38"/>
      <c r="HF362" s="38"/>
      <c r="HG362" s="38"/>
      <c r="HH362" s="38"/>
      <c r="HI362" s="38"/>
      <c r="HJ362" s="38"/>
      <c r="HK362" s="38"/>
      <c r="HL362" s="38"/>
      <c r="HM362" s="38"/>
      <c r="HN362" s="38"/>
      <c r="HO362" s="38"/>
      <c r="HP362" s="38"/>
      <c r="HQ362" s="38"/>
      <c r="HR362" s="38"/>
      <c r="HS362" s="38"/>
      <c r="HT362" s="38"/>
      <c r="HU362" s="38"/>
      <c r="HV362" s="38"/>
      <c r="HW362" s="38"/>
      <c r="HX362" s="38"/>
      <c r="HY362" s="38"/>
      <c r="HZ362" s="38"/>
      <c r="IA362" s="38"/>
      <c r="IB362" s="38"/>
      <c r="IC362" s="38"/>
      <c r="ID362" s="38"/>
      <c r="IE362" s="38"/>
      <c r="IF362" s="38"/>
      <c r="IG362" s="38"/>
      <c r="IH362" s="38"/>
      <c r="II362" s="38"/>
      <c r="IJ362" s="38"/>
      <c r="IK362" s="38"/>
      <c r="IL362" s="38"/>
      <c r="IM362" s="38"/>
      <c r="IN362" s="38"/>
      <c r="IO362" s="38"/>
      <c r="IP362" s="38"/>
      <c r="IQ362" s="38"/>
      <c r="IR362" s="38"/>
      <c r="IS362" s="38"/>
      <c r="IT362" s="38"/>
      <c r="IU362" s="38"/>
      <c r="IV362" s="38"/>
      <c r="IW362" s="38"/>
      <c r="IX362" s="38"/>
      <c r="IY362" s="38"/>
      <c r="IZ362" s="38"/>
      <c r="JA362" s="38"/>
      <c r="JB362" s="38"/>
      <c r="JC362" s="38"/>
      <c r="JD362" s="38"/>
      <c r="JE362" s="38"/>
      <c r="JF362" s="38"/>
      <c r="JG362" s="38"/>
      <c r="JH362" s="38"/>
      <c r="JI362" s="38"/>
      <c r="JJ362" s="38"/>
      <c r="JK362" s="38"/>
      <c r="JL362" s="38"/>
      <c r="JM362" s="38"/>
      <c r="JN362" s="38"/>
      <c r="JO362" s="38"/>
      <c r="JP362" s="38"/>
      <c r="JQ362" s="38"/>
      <c r="JR362" s="38"/>
      <c r="JS362" s="38"/>
      <c r="JT362" s="38"/>
      <c r="JU362" s="38"/>
      <c r="JV362" s="38"/>
      <c r="JW362" s="38"/>
      <c r="JX362" s="38"/>
      <c r="JY362" s="38"/>
      <c r="JZ362" s="38"/>
      <c r="KA362" s="38"/>
      <c r="KB362" s="38"/>
      <c r="KC362" s="38"/>
      <c r="KD362" s="38"/>
      <c r="KE362" s="38"/>
      <c r="KF362" s="38"/>
      <c r="KG362" s="38"/>
      <c r="KH362" s="38"/>
      <c r="KI362" s="38"/>
      <c r="KJ362" s="38"/>
      <c r="KK362" s="38"/>
      <c r="KL362" s="38"/>
      <c r="KM362" s="38"/>
      <c r="KN362" s="38"/>
      <c r="KO362" s="38"/>
      <c r="KP362" s="38"/>
      <c r="KQ362" s="38"/>
      <c r="KR362" s="38"/>
      <c r="KS362" s="38"/>
      <c r="KT362" s="38"/>
      <c r="KU362" s="38"/>
      <c r="KV362" s="38"/>
      <c r="KW362" s="38"/>
      <c r="KX362" s="38"/>
      <c r="KY362" s="38"/>
      <c r="KZ362" s="38"/>
      <c r="LA362" s="38"/>
      <c r="LB362" s="38"/>
      <c r="LC362" s="38"/>
      <c r="LD362" s="38"/>
      <c r="LE362" s="38"/>
      <c r="LF362" s="38"/>
      <c r="LG362" s="38"/>
      <c r="LH362" s="38"/>
      <c r="LI362" s="38"/>
      <c r="LJ362" s="38"/>
      <c r="LK362" s="38"/>
      <c r="LL362" s="38"/>
      <c r="LM362" s="38"/>
      <c r="LN362" s="38"/>
      <c r="LO362" s="38"/>
      <c r="LP362" s="38"/>
      <c r="LQ362" s="38"/>
      <c r="LR362" s="38"/>
      <c r="LS362" s="38"/>
      <c r="LT362" s="38"/>
      <c r="LU362" s="38"/>
      <c r="LV362" s="38"/>
      <c r="LW362" s="38"/>
      <c r="LX362" s="38"/>
      <c r="LY362" s="38"/>
      <c r="LZ362" s="38"/>
      <c r="MA362" s="38"/>
      <c r="MB362" s="38"/>
      <c r="MC362" s="38"/>
      <c r="MD362" s="38"/>
      <c r="ME362" s="38"/>
      <c r="MF362" s="38"/>
      <c r="MG362" s="38"/>
      <c r="MH362" s="38"/>
      <c r="MI362" s="38"/>
      <c r="MJ362" s="38"/>
      <c r="MK362" s="38"/>
      <c r="ML362" s="38"/>
      <c r="MM362" s="38"/>
      <c r="MN362" s="38"/>
      <c r="MO362" s="38"/>
      <c r="MP362" s="38"/>
      <c r="MQ362" s="38"/>
      <c r="MR362" s="38"/>
      <c r="MS362" s="38"/>
      <c r="MT362" s="38"/>
      <c r="MU362" s="38"/>
      <c r="MV362" s="38"/>
      <c r="MW362" s="38"/>
      <c r="MX362" s="38"/>
      <c r="MY362" s="38"/>
      <c r="MZ362" s="38"/>
      <c r="NA362" s="38"/>
      <c r="NB362" s="38"/>
      <c r="NC362" s="38"/>
      <c r="ND362" s="38"/>
      <c r="NE362" s="38"/>
      <c r="NF362" s="38"/>
      <c r="NG362" s="38"/>
      <c r="NH362" s="38"/>
      <c r="NI362" s="38"/>
      <c r="NJ362" s="38"/>
      <c r="NK362" s="38"/>
      <c r="NL362" s="38"/>
      <c r="NM362" s="38"/>
      <c r="NN362" s="38"/>
      <c r="NO362" s="38"/>
      <c r="NP362" s="38"/>
      <c r="NQ362" s="38"/>
      <c r="NR362" s="38"/>
      <c r="NS362" s="38"/>
      <c r="NT362" s="38"/>
      <c r="NU362" s="38"/>
      <c r="NV362" s="38"/>
      <c r="NW362" s="38"/>
      <c r="NX362" s="38"/>
      <c r="NY362" s="38"/>
      <c r="NZ362" s="38"/>
      <c r="OA362" s="38"/>
      <c r="OB362" s="38"/>
      <c r="OC362" s="38"/>
      <c r="OD362" s="38"/>
      <c r="OE362" s="38"/>
      <c r="OF362" s="38"/>
      <c r="OG362" s="38"/>
      <c r="OH362" s="38"/>
      <c r="OI362" s="38"/>
      <c r="OJ362" s="38"/>
      <c r="OK362" s="38"/>
      <c r="OL362" s="38"/>
      <c r="OM362" s="38"/>
      <c r="ON362" s="38"/>
      <c r="OO362" s="38"/>
      <c r="OP362" s="38"/>
      <c r="OQ362" s="38"/>
      <c r="OR362" s="38"/>
      <c r="OS362" s="38"/>
      <c r="OT362" s="38"/>
      <c r="OU362" s="38"/>
      <c r="OV362" s="38"/>
      <c r="OW362" s="38"/>
      <c r="OX362" s="38"/>
      <c r="OY362" s="38"/>
      <c r="OZ362" s="38"/>
      <c r="PA362" s="38"/>
      <c r="PB362" s="38"/>
      <c r="PC362" s="38"/>
      <c r="PD362" s="38"/>
      <c r="PE362" s="38"/>
      <c r="PF362" s="38"/>
      <c r="PG362" s="38"/>
      <c r="PH362" s="38"/>
      <c r="PI362" s="38"/>
      <c r="PJ362" s="38"/>
      <c r="PK362" s="38"/>
      <c r="PL362" s="38"/>
      <c r="PM362" s="38"/>
      <c r="PN362" s="38"/>
      <c r="PO362" s="38"/>
      <c r="PP362" s="38"/>
      <c r="PQ362" s="38"/>
      <c r="PR362" s="38"/>
      <c r="PS362" s="38"/>
      <c r="PT362" s="38"/>
      <c r="PU362" s="38"/>
      <c r="PV362" s="38"/>
      <c r="PW362" s="38"/>
      <c r="PX362" s="38"/>
      <c r="PY362" s="38"/>
      <c r="PZ362" s="38"/>
      <c r="QA362" s="38"/>
      <c r="QB362" s="38"/>
      <c r="QC362" s="38"/>
      <c r="QD362" s="38"/>
      <c r="QE362" s="38"/>
      <c r="QF362" s="38"/>
      <c r="QG362" s="38"/>
      <c r="QH362" s="38"/>
      <c r="QI362" s="38"/>
      <c r="QJ362" s="38"/>
      <c r="QK362" s="38"/>
      <c r="QL362" s="38"/>
      <c r="QM362" s="38"/>
      <c r="QN362" s="38"/>
      <c r="QO362" s="38"/>
      <c r="QP362" s="38"/>
      <c r="QQ362" s="38"/>
      <c r="QR362" s="38"/>
      <c r="QS362" s="38"/>
      <c r="QT362" s="38"/>
      <c r="QU362" s="38"/>
      <c r="QV362" s="38"/>
      <c r="QW362" s="38"/>
      <c r="QX362" s="38"/>
      <c r="QY362" s="38"/>
      <c r="QZ362" s="38"/>
      <c r="RA362" s="38"/>
      <c r="RB362" s="38"/>
      <c r="RC362" s="38"/>
      <c r="RD362" s="38"/>
      <c r="RE362" s="38"/>
      <c r="RF362" s="38"/>
      <c r="RG362" s="38"/>
      <c r="RH362" s="38"/>
      <c r="RI362" s="38"/>
      <c r="RJ362" s="38"/>
      <c r="RK362" s="38"/>
      <c r="RL362" s="38"/>
      <c r="RM362" s="38"/>
      <c r="RN362" s="38"/>
      <c r="RO362" s="38"/>
      <c r="RP362" s="38"/>
      <c r="RQ362" s="38"/>
      <c r="RR362" s="38"/>
      <c r="RS362" s="38"/>
      <c r="RT362" s="38"/>
      <c r="RU362" s="38"/>
      <c r="RV362" s="38"/>
      <c r="RW362" s="38"/>
      <c r="RX362" s="38"/>
      <c r="RY362" s="38"/>
      <c r="RZ362" s="38"/>
      <c r="SA362" s="38"/>
      <c r="SB362" s="38"/>
      <c r="SC362" s="38"/>
      <c r="SD362" s="38"/>
      <c r="SE362" s="38"/>
      <c r="SF362" s="38"/>
      <c r="SG362" s="38"/>
      <c r="SH362" s="38"/>
      <c r="SI362" s="38"/>
      <c r="SJ362" s="38"/>
      <c r="SK362" s="38"/>
      <c r="SL362" s="38"/>
      <c r="SM362" s="38"/>
      <c r="SN362" s="38"/>
      <c r="SO362" s="38"/>
      <c r="SP362" s="38"/>
      <c r="SQ362" s="38"/>
      <c r="SR362" s="38"/>
      <c r="SS362" s="38"/>
      <c r="ST362" s="38"/>
      <c r="SU362" s="38"/>
      <c r="SV362" s="38"/>
      <c r="SW362" s="38"/>
      <c r="SX362" s="38"/>
      <c r="SY362" s="38"/>
      <c r="SZ362" s="38"/>
      <c r="TA362" s="38"/>
      <c r="TB362" s="38"/>
      <c r="TC362" s="38"/>
      <c r="TD362" s="38"/>
      <c r="TE362" s="38"/>
      <c r="TF362" s="38"/>
      <c r="TG362" s="38"/>
      <c r="TH362" s="38"/>
      <c r="TI362" s="38"/>
      <c r="TJ362" s="38"/>
      <c r="TK362" s="38"/>
      <c r="TL362" s="38"/>
      <c r="TM362" s="38"/>
      <c r="TN362" s="38"/>
      <c r="TO362" s="38"/>
      <c r="TP362" s="38"/>
      <c r="TQ362" s="38"/>
      <c r="TR362" s="38"/>
      <c r="TS362" s="38"/>
      <c r="TT362" s="38"/>
      <c r="TU362" s="38"/>
      <c r="TV362" s="38"/>
      <c r="TW362" s="38"/>
      <c r="TX362" s="38"/>
      <c r="TY362" s="38"/>
      <c r="TZ362" s="38"/>
      <c r="UA362" s="38"/>
      <c r="UB362" s="38"/>
      <c r="UC362" s="38"/>
      <c r="UD362" s="38"/>
      <c r="UE362" s="38"/>
      <c r="UF362" s="38"/>
      <c r="UG362" s="38"/>
      <c r="UH362" s="38"/>
      <c r="UI362" s="38"/>
      <c r="UJ362" s="38"/>
      <c r="UK362" s="38"/>
      <c r="UL362" s="38"/>
      <c r="UM362" s="38"/>
      <c r="UN362" s="38"/>
      <c r="UO362" s="38"/>
      <c r="UP362" s="38"/>
      <c r="UQ362" s="38"/>
      <c r="UR362" s="38"/>
      <c r="US362" s="38"/>
      <c r="UT362" s="38"/>
      <c r="UU362" s="38"/>
      <c r="UV362" s="38"/>
      <c r="UW362" s="38"/>
      <c r="UX362" s="38"/>
      <c r="UY362" s="38"/>
      <c r="UZ362" s="38"/>
      <c r="VA362" s="38"/>
      <c r="VB362" s="38"/>
      <c r="VC362" s="38"/>
      <c r="VD362" s="38"/>
      <c r="VE362" s="38"/>
      <c r="VF362" s="38"/>
      <c r="VG362" s="38"/>
      <c r="VH362" s="38"/>
      <c r="VI362" s="38"/>
      <c r="VJ362" s="38"/>
      <c r="VK362" s="38"/>
      <c r="VL362" s="38"/>
      <c r="VM362" s="38"/>
      <c r="VN362" s="38"/>
      <c r="VO362" s="38"/>
      <c r="VP362" s="38"/>
      <c r="VQ362" s="38"/>
      <c r="VR362" s="38"/>
      <c r="VS362" s="38"/>
      <c r="VT362" s="38"/>
      <c r="VU362" s="38"/>
      <c r="VV362" s="38"/>
      <c r="VW362" s="38"/>
      <c r="VX362" s="38"/>
      <c r="VY362" s="38"/>
      <c r="VZ362" s="38"/>
      <c r="WA362" s="38"/>
      <c r="WB362" s="38"/>
      <c r="WC362" s="38"/>
      <c r="WD362" s="38"/>
    </row>
    <row r="363" spans="1:602" s="37" customFormat="1" ht="141.75" customHeight="1">
      <c r="A363" s="507"/>
      <c r="B363" s="530"/>
      <c r="C363" s="530"/>
      <c r="D363" s="531"/>
      <c r="E363" s="52" t="s">
        <v>827</v>
      </c>
      <c r="F363" s="53" t="s">
        <v>136</v>
      </c>
      <c r="G363" s="543">
        <v>43831</v>
      </c>
      <c r="H363" s="543" t="s">
        <v>137</v>
      </c>
      <c r="I363" s="533" t="s">
        <v>14</v>
      </c>
      <c r="J363" s="533" t="s">
        <v>141</v>
      </c>
      <c r="K363" s="533" t="s">
        <v>826</v>
      </c>
      <c r="L363" s="533" t="s">
        <v>10</v>
      </c>
      <c r="M363" s="520">
        <v>41751000</v>
      </c>
      <c r="N363" s="520">
        <v>41751000</v>
      </c>
      <c r="O363" s="520">
        <v>43406500</v>
      </c>
      <c r="P363" s="534">
        <v>43406500</v>
      </c>
      <c r="Q363" s="520">
        <v>43181700</v>
      </c>
      <c r="R363" s="520">
        <v>43181700</v>
      </c>
      <c r="S363" s="514">
        <v>3</v>
      </c>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c r="EA363" s="38"/>
      <c r="EB363" s="38"/>
      <c r="EC363" s="38"/>
      <c r="ED363" s="38"/>
      <c r="EE363" s="38"/>
      <c r="EF363" s="38"/>
      <c r="EG363" s="38"/>
      <c r="EH363" s="38"/>
      <c r="EI363" s="38"/>
      <c r="EJ363" s="38"/>
      <c r="EK363" s="38"/>
      <c r="EL363" s="38"/>
      <c r="EM363" s="38"/>
      <c r="EN363" s="38"/>
      <c r="EO363" s="38"/>
      <c r="EP363" s="38"/>
      <c r="EQ363" s="38"/>
      <c r="ER363" s="38"/>
      <c r="ES363" s="38"/>
      <c r="ET363" s="38"/>
      <c r="EU363" s="38"/>
      <c r="EV363" s="38"/>
      <c r="EW363" s="38"/>
      <c r="EX363" s="38"/>
      <c r="EY363" s="38"/>
      <c r="EZ363" s="38"/>
      <c r="FA363" s="38"/>
      <c r="FB363" s="38"/>
      <c r="FC363" s="38"/>
      <c r="FD363" s="38"/>
      <c r="FE363" s="38"/>
      <c r="FF363" s="38"/>
      <c r="FG363" s="38"/>
      <c r="FH363" s="38"/>
      <c r="FI363" s="38"/>
      <c r="FJ363" s="38"/>
      <c r="FK363" s="38"/>
      <c r="FL363" s="38"/>
      <c r="FM363" s="38"/>
      <c r="FN363" s="38"/>
      <c r="FO363" s="38"/>
      <c r="FP363" s="38"/>
      <c r="FQ363" s="38"/>
      <c r="FR363" s="38"/>
      <c r="FS363" s="38"/>
      <c r="FT363" s="38"/>
      <c r="FU363" s="38"/>
      <c r="FV363" s="38"/>
      <c r="FW363" s="38"/>
      <c r="FX363" s="38"/>
      <c r="FY363" s="38"/>
      <c r="FZ363" s="38"/>
      <c r="GA363" s="38"/>
      <c r="GB363" s="38"/>
      <c r="GC363" s="38"/>
      <c r="GD363" s="38"/>
      <c r="GE363" s="38"/>
      <c r="GF363" s="38"/>
      <c r="GG363" s="38"/>
      <c r="GH363" s="38"/>
      <c r="GI363" s="38"/>
      <c r="GJ363" s="38"/>
      <c r="GK363" s="38"/>
      <c r="GL363" s="38"/>
      <c r="GM363" s="38"/>
      <c r="GN363" s="38"/>
      <c r="GO363" s="38"/>
      <c r="GP363" s="38"/>
      <c r="GQ363" s="38"/>
      <c r="GR363" s="38"/>
      <c r="GS363" s="38"/>
      <c r="GT363" s="38"/>
      <c r="GU363" s="38"/>
      <c r="GV363" s="38"/>
      <c r="GW363" s="38"/>
      <c r="GX363" s="38"/>
      <c r="GY363" s="38"/>
      <c r="GZ363" s="38"/>
      <c r="HA363" s="38"/>
      <c r="HB363" s="38"/>
      <c r="HC363" s="38"/>
      <c r="HD363" s="38"/>
      <c r="HE363" s="38"/>
      <c r="HF363" s="38"/>
      <c r="HG363" s="38"/>
      <c r="HH363" s="38"/>
      <c r="HI363" s="38"/>
      <c r="HJ363" s="38"/>
      <c r="HK363" s="38"/>
      <c r="HL363" s="38"/>
      <c r="HM363" s="38"/>
      <c r="HN363" s="38"/>
      <c r="HO363" s="38"/>
      <c r="HP363" s="38"/>
      <c r="HQ363" s="38"/>
      <c r="HR363" s="38"/>
      <c r="HS363" s="38"/>
      <c r="HT363" s="38"/>
      <c r="HU363" s="38"/>
      <c r="HV363" s="38"/>
      <c r="HW363" s="38"/>
      <c r="HX363" s="38"/>
      <c r="HY363" s="38"/>
      <c r="HZ363" s="38"/>
      <c r="IA363" s="38"/>
      <c r="IB363" s="38"/>
      <c r="IC363" s="38"/>
      <c r="ID363" s="38"/>
      <c r="IE363" s="38"/>
      <c r="IF363" s="38"/>
      <c r="IG363" s="38"/>
      <c r="IH363" s="38"/>
      <c r="II363" s="38"/>
      <c r="IJ363" s="38"/>
      <c r="IK363" s="38"/>
      <c r="IL363" s="38"/>
      <c r="IM363" s="38"/>
      <c r="IN363" s="38"/>
      <c r="IO363" s="38"/>
      <c r="IP363" s="38"/>
      <c r="IQ363" s="38"/>
      <c r="IR363" s="38"/>
      <c r="IS363" s="38"/>
      <c r="IT363" s="38"/>
      <c r="IU363" s="38"/>
      <c r="IV363" s="38"/>
      <c r="IW363" s="38"/>
      <c r="IX363" s="38"/>
      <c r="IY363" s="38"/>
      <c r="IZ363" s="38"/>
      <c r="JA363" s="38"/>
      <c r="JB363" s="38"/>
      <c r="JC363" s="38"/>
      <c r="JD363" s="38"/>
      <c r="JE363" s="38"/>
      <c r="JF363" s="38"/>
      <c r="JG363" s="38"/>
      <c r="JH363" s="38"/>
      <c r="JI363" s="38"/>
      <c r="JJ363" s="38"/>
      <c r="JK363" s="38"/>
      <c r="JL363" s="38"/>
      <c r="JM363" s="38"/>
      <c r="JN363" s="38"/>
      <c r="JO363" s="38"/>
      <c r="JP363" s="38"/>
      <c r="JQ363" s="38"/>
      <c r="JR363" s="38"/>
      <c r="JS363" s="38"/>
      <c r="JT363" s="38"/>
      <c r="JU363" s="38"/>
      <c r="JV363" s="38"/>
      <c r="JW363" s="38"/>
      <c r="JX363" s="38"/>
      <c r="JY363" s="38"/>
      <c r="JZ363" s="38"/>
      <c r="KA363" s="38"/>
      <c r="KB363" s="38"/>
      <c r="KC363" s="38"/>
      <c r="KD363" s="38"/>
      <c r="KE363" s="38"/>
      <c r="KF363" s="38"/>
      <c r="KG363" s="38"/>
      <c r="KH363" s="38"/>
      <c r="KI363" s="38"/>
      <c r="KJ363" s="38"/>
      <c r="KK363" s="38"/>
      <c r="KL363" s="38"/>
      <c r="KM363" s="38"/>
      <c r="KN363" s="38"/>
      <c r="KO363" s="38"/>
      <c r="KP363" s="38"/>
      <c r="KQ363" s="38"/>
      <c r="KR363" s="38"/>
      <c r="KS363" s="38"/>
      <c r="KT363" s="38"/>
      <c r="KU363" s="38"/>
      <c r="KV363" s="38"/>
      <c r="KW363" s="38"/>
      <c r="KX363" s="38"/>
      <c r="KY363" s="38"/>
      <c r="KZ363" s="38"/>
      <c r="LA363" s="38"/>
      <c r="LB363" s="38"/>
      <c r="LC363" s="38"/>
      <c r="LD363" s="38"/>
      <c r="LE363" s="38"/>
      <c r="LF363" s="38"/>
      <c r="LG363" s="38"/>
      <c r="LH363" s="38"/>
      <c r="LI363" s="38"/>
      <c r="LJ363" s="38"/>
      <c r="LK363" s="38"/>
      <c r="LL363" s="38"/>
      <c r="LM363" s="38"/>
      <c r="LN363" s="38"/>
      <c r="LO363" s="38"/>
      <c r="LP363" s="38"/>
      <c r="LQ363" s="38"/>
      <c r="LR363" s="38"/>
      <c r="LS363" s="38"/>
      <c r="LT363" s="38"/>
      <c r="LU363" s="38"/>
      <c r="LV363" s="38"/>
      <c r="LW363" s="38"/>
      <c r="LX363" s="38"/>
      <c r="LY363" s="38"/>
      <c r="LZ363" s="38"/>
      <c r="MA363" s="38"/>
      <c r="MB363" s="38"/>
      <c r="MC363" s="38"/>
      <c r="MD363" s="38"/>
      <c r="ME363" s="38"/>
      <c r="MF363" s="38"/>
      <c r="MG363" s="38"/>
      <c r="MH363" s="38"/>
      <c r="MI363" s="38"/>
      <c r="MJ363" s="38"/>
      <c r="MK363" s="38"/>
      <c r="ML363" s="38"/>
      <c r="MM363" s="38"/>
      <c r="MN363" s="38"/>
      <c r="MO363" s="38"/>
      <c r="MP363" s="38"/>
      <c r="MQ363" s="38"/>
      <c r="MR363" s="38"/>
      <c r="MS363" s="38"/>
      <c r="MT363" s="38"/>
      <c r="MU363" s="38"/>
      <c r="MV363" s="38"/>
      <c r="MW363" s="38"/>
      <c r="MX363" s="38"/>
      <c r="MY363" s="38"/>
      <c r="MZ363" s="38"/>
      <c r="NA363" s="38"/>
      <c r="NB363" s="38"/>
      <c r="NC363" s="38"/>
      <c r="ND363" s="38"/>
      <c r="NE363" s="38"/>
      <c r="NF363" s="38"/>
      <c r="NG363" s="38"/>
      <c r="NH363" s="38"/>
      <c r="NI363" s="38"/>
      <c r="NJ363" s="38"/>
      <c r="NK363" s="38"/>
      <c r="NL363" s="38"/>
      <c r="NM363" s="38"/>
      <c r="NN363" s="38"/>
      <c r="NO363" s="38"/>
      <c r="NP363" s="38"/>
      <c r="NQ363" s="38"/>
      <c r="NR363" s="38"/>
      <c r="NS363" s="38"/>
      <c r="NT363" s="38"/>
      <c r="NU363" s="38"/>
      <c r="NV363" s="38"/>
      <c r="NW363" s="38"/>
      <c r="NX363" s="38"/>
      <c r="NY363" s="38"/>
      <c r="NZ363" s="38"/>
      <c r="OA363" s="38"/>
      <c r="OB363" s="38"/>
      <c r="OC363" s="38"/>
      <c r="OD363" s="38"/>
      <c r="OE363" s="38"/>
      <c r="OF363" s="38"/>
      <c r="OG363" s="38"/>
      <c r="OH363" s="38"/>
      <c r="OI363" s="38"/>
      <c r="OJ363" s="38"/>
      <c r="OK363" s="38"/>
      <c r="OL363" s="38"/>
      <c r="OM363" s="38"/>
      <c r="ON363" s="38"/>
      <c r="OO363" s="38"/>
      <c r="OP363" s="38"/>
      <c r="OQ363" s="38"/>
      <c r="OR363" s="38"/>
      <c r="OS363" s="38"/>
      <c r="OT363" s="38"/>
      <c r="OU363" s="38"/>
      <c r="OV363" s="38"/>
      <c r="OW363" s="38"/>
      <c r="OX363" s="38"/>
      <c r="OY363" s="38"/>
      <c r="OZ363" s="38"/>
      <c r="PA363" s="38"/>
      <c r="PB363" s="38"/>
      <c r="PC363" s="38"/>
      <c r="PD363" s="38"/>
      <c r="PE363" s="38"/>
      <c r="PF363" s="38"/>
      <c r="PG363" s="38"/>
      <c r="PH363" s="38"/>
      <c r="PI363" s="38"/>
      <c r="PJ363" s="38"/>
      <c r="PK363" s="38"/>
      <c r="PL363" s="38"/>
      <c r="PM363" s="38"/>
      <c r="PN363" s="38"/>
      <c r="PO363" s="38"/>
      <c r="PP363" s="38"/>
      <c r="PQ363" s="38"/>
      <c r="PR363" s="38"/>
      <c r="PS363" s="38"/>
      <c r="PT363" s="38"/>
      <c r="PU363" s="38"/>
      <c r="PV363" s="38"/>
      <c r="PW363" s="38"/>
      <c r="PX363" s="38"/>
      <c r="PY363" s="38"/>
      <c r="PZ363" s="38"/>
      <c r="QA363" s="38"/>
      <c r="QB363" s="38"/>
      <c r="QC363" s="38"/>
      <c r="QD363" s="38"/>
      <c r="QE363" s="38"/>
      <c r="QF363" s="38"/>
      <c r="QG363" s="38"/>
      <c r="QH363" s="38"/>
      <c r="QI363" s="38"/>
      <c r="QJ363" s="38"/>
      <c r="QK363" s="38"/>
      <c r="QL363" s="38"/>
      <c r="QM363" s="38"/>
      <c r="QN363" s="38"/>
      <c r="QO363" s="38"/>
      <c r="QP363" s="38"/>
      <c r="QQ363" s="38"/>
      <c r="QR363" s="38"/>
      <c r="QS363" s="38"/>
      <c r="QT363" s="38"/>
      <c r="QU363" s="38"/>
      <c r="QV363" s="38"/>
      <c r="QW363" s="38"/>
      <c r="QX363" s="38"/>
      <c r="QY363" s="38"/>
      <c r="QZ363" s="38"/>
      <c r="RA363" s="38"/>
      <c r="RB363" s="38"/>
      <c r="RC363" s="38"/>
      <c r="RD363" s="38"/>
      <c r="RE363" s="38"/>
      <c r="RF363" s="38"/>
      <c r="RG363" s="38"/>
      <c r="RH363" s="38"/>
      <c r="RI363" s="38"/>
      <c r="RJ363" s="38"/>
      <c r="RK363" s="38"/>
      <c r="RL363" s="38"/>
      <c r="RM363" s="38"/>
      <c r="RN363" s="38"/>
      <c r="RO363" s="38"/>
      <c r="RP363" s="38"/>
      <c r="RQ363" s="38"/>
      <c r="RR363" s="38"/>
      <c r="RS363" s="38"/>
      <c r="RT363" s="38"/>
      <c r="RU363" s="38"/>
      <c r="RV363" s="38"/>
      <c r="RW363" s="38"/>
      <c r="RX363" s="38"/>
      <c r="RY363" s="38"/>
      <c r="RZ363" s="38"/>
      <c r="SA363" s="38"/>
      <c r="SB363" s="38"/>
      <c r="SC363" s="38"/>
      <c r="SD363" s="38"/>
      <c r="SE363" s="38"/>
      <c r="SF363" s="38"/>
      <c r="SG363" s="38"/>
      <c r="SH363" s="38"/>
      <c r="SI363" s="38"/>
      <c r="SJ363" s="38"/>
      <c r="SK363" s="38"/>
      <c r="SL363" s="38"/>
      <c r="SM363" s="38"/>
      <c r="SN363" s="38"/>
      <c r="SO363" s="38"/>
      <c r="SP363" s="38"/>
      <c r="SQ363" s="38"/>
      <c r="SR363" s="38"/>
      <c r="SS363" s="38"/>
      <c r="ST363" s="38"/>
      <c r="SU363" s="38"/>
      <c r="SV363" s="38"/>
      <c r="SW363" s="38"/>
      <c r="SX363" s="38"/>
      <c r="SY363" s="38"/>
      <c r="SZ363" s="38"/>
      <c r="TA363" s="38"/>
      <c r="TB363" s="38"/>
      <c r="TC363" s="38"/>
      <c r="TD363" s="38"/>
      <c r="TE363" s="38"/>
      <c r="TF363" s="38"/>
      <c r="TG363" s="38"/>
      <c r="TH363" s="38"/>
      <c r="TI363" s="38"/>
      <c r="TJ363" s="38"/>
      <c r="TK363" s="38"/>
      <c r="TL363" s="38"/>
      <c r="TM363" s="38"/>
      <c r="TN363" s="38"/>
      <c r="TO363" s="38"/>
      <c r="TP363" s="38"/>
      <c r="TQ363" s="38"/>
      <c r="TR363" s="38"/>
      <c r="TS363" s="38"/>
      <c r="TT363" s="38"/>
      <c r="TU363" s="38"/>
      <c r="TV363" s="38"/>
      <c r="TW363" s="38"/>
      <c r="TX363" s="38"/>
      <c r="TY363" s="38"/>
      <c r="TZ363" s="38"/>
      <c r="UA363" s="38"/>
      <c r="UB363" s="38"/>
      <c r="UC363" s="38"/>
      <c r="UD363" s="38"/>
      <c r="UE363" s="38"/>
      <c r="UF363" s="38"/>
      <c r="UG363" s="38"/>
      <c r="UH363" s="38"/>
      <c r="UI363" s="38"/>
      <c r="UJ363" s="38"/>
      <c r="UK363" s="38"/>
      <c r="UL363" s="38"/>
      <c r="UM363" s="38"/>
      <c r="UN363" s="38"/>
      <c r="UO363" s="38"/>
      <c r="UP363" s="38"/>
      <c r="UQ363" s="38"/>
      <c r="UR363" s="38"/>
      <c r="US363" s="38"/>
      <c r="UT363" s="38"/>
      <c r="UU363" s="38"/>
      <c r="UV363" s="38"/>
      <c r="UW363" s="38"/>
      <c r="UX363" s="38"/>
      <c r="UY363" s="38"/>
      <c r="UZ363" s="38"/>
      <c r="VA363" s="38"/>
      <c r="VB363" s="38"/>
      <c r="VC363" s="38"/>
      <c r="VD363" s="38"/>
      <c r="VE363" s="38"/>
      <c r="VF363" s="38"/>
      <c r="VG363" s="38"/>
      <c r="VH363" s="38"/>
      <c r="VI363" s="38"/>
      <c r="VJ363" s="38"/>
      <c r="VK363" s="38"/>
      <c r="VL363" s="38"/>
      <c r="VM363" s="38"/>
      <c r="VN363" s="38"/>
      <c r="VO363" s="38"/>
      <c r="VP363" s="38"/>
      <c r="VQ363" s="38"/>
      <c r="VR363" s="38"/>
      <c r="VS363" s="38"/>
      <c r="VT363" s="38"/>
      <c r="VU363" s="38"/>
      <c r="VV363" s="38"/>
      <c r="VW363" s="38"/>
      <c r="VX363" s="38"/>
      <c r="VY363" s="38"/>
      <c r="VZ363" s="38"/>
      <c r="WA363" s="38"/>
      <c r="WB363" s="38"/>
      <c r="WC363" s="38"/>
      <c r="WD363" s="38"/>
    </row>
    <row r="364" spans="1:602" s="37" customFormat="1" ht="109.5" customHeight="1">
      <c r="A364" s="507"/>
      <c r="B364" s="536"/>
      <c r="C364" s="536"/>
      <c r="D364" s="51"/>
      <c r="E364" s="53" t="s">
        <v>791</v>
      </c>
      <c r="F364" s="544" t="s">
        <v>136</v>
      </c>
      <c r="G364" s="545" t="s">
        <v>828</v>
      </c>
      <c r="H364" s="545" t="s">
        <v>137</v>
      </c>
      <c r="I364" s="332" t="s">
        <v>14</v>
      </c>
      <c r="J364" s="332" t="s">
        <v>141</v>
      </c>
      <c r="K364" s="533" t="s">
        <v>826</v>
      </c>
      <c r="L364" s="332" t="s">
        <v>202</v>
      </c>
      <c r="M364" s="520">
        <v>28054573.649999999</v>
      </c>
      <c r="N364" s="520">
        <v>27460901.949999999</v>
      </c>
      <c r="O364" s="520">
        <v>5754200</v>
      </c>
      <c r="P364" s="521">
        <v>274300</v>
      </c>
      <c r="Q364" s="522">
        <v>0</v>
      </c>
      <c r="R364" s="522">
        <v>0</v>
      </c>
      <c r="S364" s="514">
        <v>3</v>
      </c>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38"/>
      <c r="EE364" s="38"/>
      <c r="EF364" s="38"/>
      <c r="EG364" s="38"/>
      <c r="EH364" s="38"/>
      <c r="EI364" s="38"/>
      <c r="EJ364" s="38"/>
      <c r="EK364" s="38"/>
      <c r="EL364" s="38"/>
      <c r="EM364" s="38"/>
      <c r="EN364" s="38"/>
      <c r="EO364" s="38"/>
      <c r="EP364" s="38"/>
      <c r="EQ364" s="38"/>
      <c r="ER364" s="38"/>
      <c r="ES364" s="38"/>
      <c r="ET364" s="38"/>
      <c r="EU364" s="38"/>
      <c r="EV364" s="38"/>
      <c r="EW364" s="38"/>
      <c r="EX364" s="38"/>
      <c r="EY364" s="38"/>
      <c r="EZ364" s="38"/>
      <c r="FA364" s="38"/>
      <c r="FB364" s="38"/>
      <c r="FC364" s="38"/>
      <c r="FD364" s="38"/>
      <c r="FE364" s="38"/>
      <c r="FF364" s="38"/>
      <c r="FG364" s="38"/>
      <c r="FH364" s="38"/>
      <c r="FI364" s="38"/>
      <c r="FJ364" s="38"/>
      <c r="FK364" s="38"/>
      <c r="FL364" s="38"/>
      <c r="FM364" s="38"/>
      <c r="FN364" s="38"/>
      <c r="FO364" s="38"/>
      <c r="FP364" s="38"/>
      <c r="FQ364" s="38"/>
      <c r="FR364" s="38"/>
      <c r="FS364" s="38"/>
      <c r="FT364" s="38"/>
      <c r="FU364" s="38"/>
      <c r="FV364" s="38"/>
      <c r="FW364" s="38"/>
      <c r="FX364" s="38"/>
      <c r="FY364" s="38"/>
      <c r="FZ364" s="38"/>
      <c r="GA364" s="38"/>
      <c r="GB364" s="38"/>
      <c r="GC364" s="38"/>
      <c r="GD364" s="38"/>
      <c r="GE364" s="38"/>
      <c r="GF364" s="38"/>
      <c r="GG364" s="38"/>
      <c r="GH364" s="38"/>
      <c r="GI364" s="38"/>
      <c r="GJ364" s="38"/>
      <c r="GK364" s="38"/>
      <c r="GL364" s="38"/>
      <c r="GM364" s="38"/>
      <c r="GN364" s="38"/>
      <c r="GO364" s="38"/>
      <c r="GP364" s="38"/>
      <c r="GQ364" s="38"/>
      <c r="GR364" s="38"/>
      <c r="GS364" s="38"/>
      <c r="GT364" s="38"/>
      <c r="GU364" s="38"/>
      <c r="GV364" s="38"/>
      <c r="GW364" s="38"/>
      <c r="GX364" s="38"/>
      <c r="GY364" s="38"/>
      <c r="GZ364" s="38"/>
      <c r="HA364" s="38"/>
      <c r="HB364" s="38"/>
      <c r="HC364" s="38"/>
      <c r="HD364" s="38"/>
      <c r="HE364" s="38"/>
      <c r="HF364" s="38"/>
      <c r="HG364" s="38"/>
      <c r="HH364" s="38"/>
      <c r="HI364" s="38"/>
      <c r="HJ364" s="38"/>
      <c r="HK364" s="38"/>
      <c r="HL364" s="38"/>
      <c r="HM364" s="38"/>
      <c r="HN364" s="38"/>
      <c r="HO364" s="38"/>
      <c r="HP364" s="38"/>
      <c r="HQ364" s="38"/>
      <c r="HR364" s="38"/>
      <c r="HS364" s="38"/>
      <c r="HT364" s="38"/>
      <c r="HU364" s="38"/>
      <c r="HV364" s="38"/>
      <c r="HW364" s="38"/>
      <c r="HX364" s="38"/>
      <c r="HY364" s="38"/>
      <c r="HZ364" s="38"/>
      <c r="IA364" s="38"/>
      <c r="IB364" s="38"/>
      <c r="IC364" s="38"/>
      <c r="ID364" s="38"/>
      <c r="IE364" s="38"/>
      <c r="IF364" s="38"/>
      <c r="IG364" s="38"/>
      <c r="IH364" s="38"/>
      <c r="II364" s="38"/>
      <c r="IJ364" s="38"/>
      <c r="IK364" s="38"/>
      <c r="IL364" s="38"/>
      <c r="IM364" s="38"/>
      <c r="IN364" s="38"/>
      <c r="IO364" s="38"/>
      <c r="IP364" s="38"/>
      <c r="IQ364" s="38"/>
      <c r="IR364" s="38"/>
      <c r="IS364" s="38"/>
      <c r="IT364" s="38"/>
      <c r="IU364" s="38"/>
      <c r="IV364" s="38"/>
      <c r="IW364" s="38"/>
      <c r="IX364" s="38"/>
      <c r="IY364" s="38"/>
      <c r="IZ364" s="38"/>
      <c r="JA364" s="38"/>
      <c r="JB364" s="38"/>
      <c r="JC364" s="38"/>
      <c r="JD364" s="38"/>
      <c r="JE364" s="38"/>
      <c r="JF364" s="38"/>
      <c r="JG364" s="38"/>
      <c r="JH364" s="38"/>
      <c r="JI364" s="38"/>
      <c r="JJ364" s="38"/>
      <c r="JK364" s="38"/>
      <c r="JL364" s="38"/>
      <c r="JM364" s="38"/>
      <c r="JN364" s="38"/>
      <c r="JO364" s="38"/>
      <c r="JP364" s="38"/>
      <c r="JQ364" s="38"/>
      <c r="JR364" s="38"/>
      <c r="JS364" s="38"/>
      <c r="JT364" s="38"/>
      <c r="JU364" s="38"/>
      <c r="JV364" s="38"/>
      <c r="JW364" s="38"/>
      <c r="JX364" s="38"/>
      <c r="JY364" s="38"/>
      <c r="JZ364" s="38"/>
      <c r="KA364" s="38"/>
      <c r="KB364" s="38"/>
      <c r="KC364" s="38"/>
      <c r="KD364" s="38"/>
      <c r="KE364" s="38"/>
      <c r="KF364" s="38"/>
      <c r="KG364" s="38"/>
      <c r="KH364" s="38"/>
      <c r="KI364" s="38"/>
      <c r="KJ364" s="38"/>
      <c r="KK364" s="38"/>
      <c r="KL364" s="38"/>
      <c r="KM364" s="38"/>
      <c r="KN364" s="38"/>
      <c r="KO364" s="38"/>
      <c r="KP364" s="38"/>
      <c r="KQ364" s="38"/>
      <c r="KR364" s="38"/>
      <c r="KS364" s="38"/>
      <c r="KT364" s="38"/>
      <c r="KU364" s="38"/>
      <c r="KV364" s="38"/>
      <c r="KW364" s="38"/>
      <c r="KX364" s="38"/>
      <c r="KY364" s="38"/>
      <c r="KZ364" s="38"/>
      <c r="LA364" s="38"/>
      <c r="LB364" s="38"/>
      <c r="LC364" s="38"/>
      <c r="LD364" s="38"/>
      <c r="LE364" s="38"/>
      <c r="LF364" s="38"/>
      <c r="LG364" s="38"/>
      <c r="LH364" s="38"/>
      <c r="LI364" s="38"/>
      <c r="LJ364" s="38"/>
      <c r="LK364" s="38"/>
      <c r="LL364" s="38"/>
      <c r="LM364" s="38"/>
      <c r="LN364" s="38"/>
      <c r="LO364" s="38"/>
      <c r="LP364" s="38"/>
      <c r="LQ364" s="38"/>
      <c r="LR364" s="38"/>
      <c r="LS364" s="38"/>
      <c r="LT364" s="38"/>
      <c r="LU364" s="38"/>
      <c r="LV364" s="38"/>
      <c r="LW364" s="38"/>
      <c r="LX364" s="38"/>
      <c r="LY364" s="38"/>
      <c r="LZ364" s="38"/>
      <c r="MA364" s="38"/>
      <c r="MB364" s="38"/>
      <c r="MC364" s="38"/>
      <c r="MD364" s="38"/>
      <c r="ME364" s="38"/>
      <c r="MF364" s="38"/>
      <c r="MG364" s="38"/>
      <c r="MH364" s="38"/>
      <c r="MI364" s="38"/>
      <c r="MJ364" s="38"/>
      <c r="MK364" s="38"/>
      <c r="ML364" s="38"/>
      <c r="MM364" s="38"/>
      <c r="MN364" s="38"/>
      <c r="MO364" s="38"/>
      <c r="MP364" s="38"/>
      <c r="MQ364" s="38"/>
      <c r="MR364" s="38"/>
      <c r="MS364" s="38"/>
      <c r="MT364" s="38"/>
      <c r="MU364" s="38"/>
      <c r="MV364" s="38"/>
      <c r="MW364" s="38"/>
      <c r="MX364" s="38"/>
      <c r="MY364" s="38"/>
      <c r="MZ364" s="38"/>
      <c r="NA364" s="38"/>
      <c r="NB364" s="38"/>
      <c r="NC364" s="38"/>
      <c r="ND364" s="38"/>
      <c r="NE364" s="38"/>
      <c r="NF364" s="38"/>
      <c r="NG364" s="38"/>
      <c r="NH364" s="38"/>
      <c r="NI364" s="38"/>
      <c r="NJ364" s="38"/>
      <c r="NK364" s="38"/>
      <c r="NL364" s="38"/>
      <c r="NM364" s="38"/>
      <c r="NN364" s="38"/>
      <c r="NO364" s="38"/>
      <c r="NP364" s="38"/>
      <c r="NQ364" s="38"/>
      <c r="NR364" s="38"/>
      <c r="NS364" s="38"/>
      <c r="NT364" s="38"/>
      <c r="NU364" s="38"/>
      <c r="NV364" s="38"/>
      <c r="NW364" s="38"/>
      <c r="NX364" s="38"/>
      <c r="NY364" s="38"/>
      <c r="NZ364" s="38"/>
      <c r="OA364" s="38"/>
      <c r="OB364" s="38"/>
      <c r="OC364" s="38"/>
      <c r="OD364" s="38"/>
      <c r="OE364" s="38"/>
      <c r="OF364" s="38"/>
      <c r="OG364" s="38"/>
      <c r="OH364" s="38"/>
      <c r="OI364" s="38"/>
      <c r="OJ364" s="38"/>
      <c r="OK364" s="38"/>
      <c r="OL364" s="38"/>
      <c r="OM364" s="38"/>
      <c r="ON364" s="38"/>
      <c r="OO364" s="38"/>
      <c r="OP364" s="38"/>
      <c r="OQ364" s="38"/>
      <c r="OR364" s="38"/>
      <c r="OS364" s="38"/>
      <c r="OT364" s="38"/>
      <c r="OU364" s="38"/>
      <c r="OV364" s="38"/>
      <c r="OW364" s="38"/>
      <c r="OX364" s="38"/>
      <c r="OY364" s="38"/>
      <c r="OZ364" s="38"/>
      <c r="PA364" s="38"/>
      <c r="PB364" s="38"/>
      <c r="PC364" s="38"/>
      <c r="PD364" s="38"/>
      <c r="PE364" s="38"/>
      <c r="PF364" s="38"/>
      <c r="PG364" s="38"/>
      <c r="PH364" s="38"/>
      <c r="PI364" s="38"/>
      <c r="PJ364" s="38"/>
      <c r="PK364" s="38"/>
      <c r="PL364" s="38"/>
      <c r="PM364" s="38"/>
      <c r="PN364" s="38"/>
      <c r="PO364" s="38"/>
      <c r="PP364" s="38"/>
      <c r="PQ364" s="38"/>
      <c r="PR364" s="38"/>
      <c r="PS364" s="38"/>
      <c r="PT364" s="38"/>
      <c r="PU364" s="38"/>
      <c r="PV364" s="38"/>
      <c r="PW364" s="38"/>
      <c r="PX364" s="38"/>
      <c r="PY364" s="38"/>
      <c r="PZ364" s="38"/>
      <c r="QA364" s="38"/>
      <c r="QB364" s="38"/>
      <c r="QC364" s="38"/>
      <c r="QD364" s="38"/>
      <c r="QE364" s="38"/>
      <c r="QF364" s="38"/>
      <c r="QG364" s="38"/>
      <c r="QH364" s="38"/>
      <c r="QI364" s="38"/>
      <c r="QJ364" s="38"/>
      <c r="QK364" s="38"/>
      <c r="QL364" s="38"/>
      <c r="QM364" s="38"/>
      <c r="QN364" s="38"/>
      <c r="QO364" s="38"/>
      <c r="QP364" s="38"/>
      <c r="QQ364" s="38"/>
      <c r="QR364" s="38"/>
      <c r="QS364" s="38"/>
      <c r="QT364" s="38"/>
      <c r="QU364" s="38"/>
      <c r="QV364" s="38"/>
      <c r="QW364" s="38"/>
      <c r="QX364" s="38"/>
      <c r="QY364" s="38"/>
      <c r="QZ364" s="38"/>
      <c r="RA364" s="38"/>
      <c r="RB364" s="38"/>
      <c r="RC364" s="38"/>
      <c r="RD364" s="38"/>
      <c r="RE364" s="38"/>
      <c r="RF364" s="38"/>
      <c r="RG364" s="38"/>
      <c r="RH364" s="38"/>
      <c r="RI364" s="38"/>
      <c r="RJ364" s="38"/>
      <c r="RK364" s="38"/>
      <c r="RL364" s="38"/>
      <c r="RM364" s="38"/>
      <c r="RN364" s="38"/>
      <c r="RO364" s="38"/>
      <c r="RP364" s="38"/>
      <c r="RQ364" s="38"/>
      <c r="RR364" s="38"/>
      <c r="RS364" s="38"/>
      <c r="RT364" s="38"/>
      <c r="RU364" s="38"/>
      <c r="RV364" s="38"/>
      <c r="RW364" s="38"/>
      <c r="RX364" s="38"/>
      <c r="RY364" s="38"/>
      <c r="RZ364" s="38"/>
      <c r="SA364" s="38"/>
      <c r="SB364" s="38"/>
      <c r="SC364" s="38"/>
      <c r="SD364" s="38"/>
      <c r="SE364" s="38"/>
      <c r="SF364" s="38"/>
      <c r="SG364" s="38"/>
      <c r="SH364" s="38"/>
      <c r="SI364" s="38"/>
      <c r="SJ364" s="38"/>
      <c r="SK364" s="38"/>
      <c r="SL364" s="38"/>
      <c r="SM364" s="38"/>
      <c r="SN364" s="38"/>
      <c r="SO364" s="38"/>
      <c r="SP364" s="38"/>
      <c r="SQ364" s="38"/>
      <c r="SR364" s="38"/>
      <c r="SS364" s="38"/>
      <c r="ST364" s="38"/>
      <c r="SU364" s="38"/>
      <c r="SV364" s="38"/>
      <c r="SW364" s="38"/>
      <c r="SX364" s="38"/>
      <c r="SY364" s="38"/>
      <c r="SZ364" s="38"/>
      <c r="TA364" s="38"/>
      <c r="TB364" s="38"/>
      <c r="TC364" s="38"/>
      <c r="TD364" s="38"/>
      <c r="TE364" s="38"/>
      <c r="TF364" s="38"/>
      <c r="TG364" s="38"/>
      <c r="TH364" s="38"/>
      <c r="TI364" s="38"/>
      <c r="TJ364" s="38"/>
      <c r="TK364" s="38"/>
      <c r="TL364" s="38"/>
      <c r="TM364" s="38"/>
      <c r="TN364" s="38"/>
      <c r="TO364" s="38"/>
      <c r="TP364" s="38"/>
      <c r="TQ364" s="38"/>
      <c r="TR364" s="38"/>
      <c r="TS364" s="38"/>
      <c r="TT364" s="38"/>
      <c r="TU364" s="38"/>
      <c r="TV364" s="38"/>
      <c r="TW364" s="38"/>
      <c r="TX364" s="38"/>
      <c r="TY364" s="38"/>
      <c r="TZ364" s="38"/>
      <c r="UA364" s="38"/>
      <c r="UB364" s="38"/>
      <c r="UC364" s="38"/>
      <c r="UD364" s="38"/>
      <c r="UE364" s="38"/>
      <c r="UF364" s="38"/>
      <c r="UG364" s="38"/>
      <c r="UH364" s="38"/>
      <c r="UI364" s="38"/>
      <c r="UJ364" s="38"/>
      <c r="UK364" s="38"/>
      <c r="UL364" s="38"/>
      <c r="UM364" s="38"/>
      <c r="UN364" s="38"/>
      <c r="UO364" s="38"/>
      <c r="UP364" s="38"/>
      <c r="UQ364" s="38"/>
      <c r="UR364" s="38"/>
      <c r="US364" s="38"/>
      <c r="UT364" s="38"/>
      <c r="UU364" s="38"/>
      <c r="UV364" s="38"/>
      <c r="UW364" s="38"/>
      <c r="UX364" s="38"/>
      <c r="UY364" s="38"/>
      <c r="UZ364" s="38"/>
      <c r="VA364" s="38"/>
      <c r="VB364" s="38"/>
      <c r="VC364" s="38"/>
      <c r="VD364" s="38"/>
      <c r="VE364" s="38"/>
      <c r="VF364" s="38"/>
      <c r="VG364" s="38"/>
      <c r="VH364" s="38"/>
      <c r="VI364" s="38"/>
      <c r="VJ364" s="38"/>
      <c r="VK364" s="38"/>
      <c r="VL364" s="38"/>
      <c r="VM364" s="38"/>
      <c r="VN364" s="38"/>
      <c r="VO364" s="38"/>
      <c r="VP364" s="38"/>
      <c r="VQ364" s="38"/>
      <c r="VR364" s="38"/>
      <c r="VS364" s="38"/>
      <c r="VT364" s="38"/>
      <c r="VU364" s="38"/>
      <c r="VV364" s="38"/>
      <c r="VW364" s="38"/>
      <c r="VX364" s="38"/>
      <c r="VY364" s="38"/>
      <c r="VZ364" s="38"/>
      <c r="WA364" s="38"/>
      <c r="WB364" s="38"/>
      <c r="WC364" s="38"/>
      <c r="WD364" s="38"/>
    </row>
    <row r="365" spans="1:602" s="37" customFormat="1" ht="116.25" customHeight="1">
      <c r="A365" s="507"/>
      <c r="B365" s="527" t="s">
        <v>829</v>
      </c>
      <c r="C365" s="573" t="s">
        <v>794</v>
      </c>
      <c r="D365" s="574" t="s">
        <v>787</v>
      </c>
      <c r="E365" s="55" t="s">
        <v>783</v>
      </c>
      <c r="F365" s="55" t="s">
        <v>136</v>
      </c>
      <c r="G365" s="518">
        <v>39814</v>
      </c>
      <c r="H365" s="518" t="s">
        <v>137</v>
      </c>
      <c r="I365" s="64" t="s">
        <v>14</v>
      </c>
      <c r="J365" s="64" t="s">
        <v>141</v>
      </c>
      <c r="K365" s="64" t="s">
        <v>795</v>
      </c>
      <c r="L365" s="64" t="s">
        <v>146</v>
      </c>
      <c r="M365" s="505">
        <f>M368+M367+M366</f>
        <v>9786028</v>
      </c>
      <c r="N365" s="505">
        <f>N368+N367+N366</f>
        <v>9786028</v>
      </c>
      <c r="O365" s="505">
        <f>O368+O366+O367</f>
        <v>1370000</v>
      </c>
      <c r="P365" s="505">
        <f t="shared" ref="P365:R365" si="38">P368+P366+P367</f>
        <v>0</v>
      </c>
      <c r="Q365" s="505">
        <f t="shared" si="38"/>
        <v>0</v>
      </c>
      <c r="R365" s="505">
        <f t="shared" si="38"/>
        <v>0</v>
      </c>
      <c r="S365" s="535"/>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c r="EA365" s="38"/>
      <c r="EB365" s="38"/>
      <c r="EC365" s="38"/>
      <c r="ED365" s="38"/>
      <c r="EE365" s="38"/>
      <c r="EF365" s="38"/>
      <c r="EG365" s="38"/>
      <c r="EH365" s="38"/>
      <c r="EI365" s="38"/>
      <c r="EJ365" s="38"/>
      <c r="EK365" s="38"/>
      <c r="EL365" s="38"/>
      <c r="EM365" s="38"/>
      <c r="EN365" s="38"/>
      <c r="EO365" s="38"/>
      <c r="EP365" s="38"/>
      <c r="EQ365" s="38"/>
      <c r="ER365" s="38"/>
      <c r="ES365" s="38"/>
      <c r="ET365" s="38"/>
      <c r="EU365" s="38"/>
      <c r="EV365" s="38"/>
      <c r="EW365" s="38"/>
      <c r="EX365" s="38"/>
      <c r="EY365" s="38"/>
      <c r="EZ365" s="38"/>
      <c r="FA365" s="38"/>
      <c r="FB365" s="38"/>
      <c r="FC365" s="38"/>
      <c r="FD365" s="38"/>
      <c r="FE365" s="38"/>
      <c r="FF365" s="38"/>
      <c r="FG365" s="38"/>
      <c r="FH365" s="38"/>
      <c r="FI365" s="38"/>
      <c r="FJ365" s="38"/>
      <c r="FK365" s="38"/>
      <c r="FL365" s="38"/>
      <c r="FM365" s="38"/>
      <c r="FN365" s="38"/>
      <c r="FO365" s="38"/>
      <c r="FP365" s="38"/>
      <c r="FQ365" s="38"/>
      <c r="FR365" s="38"/>
      <c r="FS365" s="38"/>
      <c r="FT365" s="38"/>
      <c r="FU365" s="38"/>
      <c r="FV365" s="38"/>
      <c r="FW365" s="38"/>
      <c r="FX365" s="38"/>
      <c r="FY365" s="38"/>
      <c r="FZ365" s="38"/>
      <c r="GA365" s="38"/>
      <c r="GB365" s="38"/>
      <c r="GC365" s="38"/>
      <c r="GD365" s="38"/>
      <c r="GE365" s="38"/>
      <c r="GF365" s="38"/>
      <c r="GG365" s="38"/>
      <c r="GH365" s="38"/>
      <c r="GI365" s="38"/>
      <c r="GJ365" s="38"/>
      <c r="GK365" s="38"/>
      <c r="GL365" s="38"/>
      <c r="GM365" s="38"/>
      <c r="GN365" s="38"/>
      <c r="GO365" s="38"/>
      <c r="GP365" s="38"/>
      <c r="GQ365" s="38"/>
      <c r="GR365" s="38"/>
      <c r="GS365" s="38"/>
      <c r="GT365" s="38"/>
      <c r="GU365" s="38"/>
      <c r="GV365" s="38"/>
      <c r="GW365" s="38"/>
      <c r="GX365" s="38"/>
      <c r="GY365" s="38"/>
      <c r="GZ365" s="38"/>
      <c r="HA365" s="38"/>
      <c r="HB365" s="38"/>
      <c r="HC365" s="38"/>
      <c r="HD365" s="38"/>
      <c r="HE365" s="38"/>
      <c r="HF365" s="38"/>
      <c r="HG365" s="38"/>
      <c r="HH365" s="38"/>
      <c r="HI365" s="38"/>
      <c r="HJ365" s="38"/>
      <c r="HK365" s="38"/>
      <c r="HL365" s="38"/>
      <c r="HM365" s="38"/>
      <c r="HN365" s="38"/>
      <c r="HO365" s="38"/>
      <c r="HP365" s="38"/>
      <c r="HQ365" s="38"/>
      <c r="HR365" s="38"/>
      <c r="HS365" s="38"/>
      <c r="HT365" s="38"/>
      <c r="HU365" s="38"/>
      <c r="HV365" s="38"/>
      <c r="HW365" s="38"/>
      <c r="HX365" s="38"/>
      <c r="HY365" s="38"/>
      <c r="HZ365" s="38"/>
      <c r="IA365" s="38"/>
      <c r="IB365" s="38"/>
      <c r="IC365" s="38"/>
      <c r="ID365" s="38"/>
      <c r="IE365" s="38"/>
      <c r="IF365" s="38"/>
      <c r="IG365" s="38"/>
      <c r="IH365" s="38"/>
      <c r="II365" s="38"/>
      <c r="IJ365" s="38"/>
      <c r="IK365" s="38"/>
      <c r="IL365" s="38"/>
      <c r="IM365" s="38"/>
      <c r="IN365" s="38"/>
      <c r="IO365" s="38"/>
      <c r="IP365" s="38"/>
      <c r="IQ365" s="38"/>
      <c r="IR365" s="38"/>
      <c r="IS365" s="38"/>
      <c r="IT365" s="38"/>
      <c r="IU365" s="38"/>
      <c r="IV365" s="38"/>
      <c r="IW365" s="38"/>
      <c r="IX365" s="38"/>
      <c r="IY365" s="38"/>
      <c r="IZ365" s="38"/>
      <c r="JA365" s="38"/>
      <c r="JB365" s="38"/>
      <c r="JC365" s="38"/>
      <c r="JD365" s="38"/>
      <c r="JE365" s="38"/>
      <c r="JF365" s="38"/>
      <c r="JG365" s="38"/>
      <c r="JH365" s="38"/>
      <c r="JI365" s="38"/>
      <c r="JJ365" s="38"/>
      <c r="JK365" s="38"/>
      <c r="JL365" s="38"/>
      <c r="JM365" s="38"/>
      <c r="JN365" s="38"/>
      <c r="JO365" s="38"/>
      <c r="JP365" s="38"/>
      <c r="JQ365" s="38"/>
      <c r="JR365" s="38"/>
      <c r="JS365" s="38"/>
      <c r="JT365" s="38"/>
      <c r="JU365" s="38"/>
      <c r="JV365" s="38"/>
      <c r="JW365" s="38"/>
      <c r="JX365" s="38"/>
      <c r="JY365" s="38"/>
      <c r="JZ365" s="38"/>
      <c r="KA365" s="38"/>
      <c r="KB365" s="38"/>
      <c r="KC365" s="38"/>
      <c r="KD365" s="38"/>
      <c r="KE365" s="38"/>
      <c r="KF365" s="38"/>
      <c r="KG365" s="38"/>
      <c r="KH365" s="38"/>
      <c r="KI365" s="38"/>
      <c r="KJ365" s="38"/>
      <c r="KK365" s="38"/>
      <c r="KL365" s="38"/>
      <c r="KM365" s="38"/>
      <c r="KN365" s="38"/>
      <c r="KO365" s="38"/>
      <c r="KP365" s="38"/>
      <c r="KQ365" s="38"/>
      <c r="KR365" s="38"/>
      <c r="KS365" s="38"/>
      <c r="KT365" s="38"/>
      <c r="KU365" s="38"/>
      <c r="KV365" s="38"/>
      <c r="KW365" s="38"/>
      <c r="KX365" s="38"/>
      <c r="KY365" s="38"/>
      <c r="KZ365" s="38"/>
      <c r="LA365" s="38"/>
      <c r="LB365" s="38"/>
      <c r="LC365" s="38"/>
      <c r="LD365" s="38"/>
      <c r="LE365" s="38"/>
      <c r="LF365" s="38"/>
      <c r="LG365" s="38"/>
      <c r="LH365" s="38"/>
      <c r="LI365" s="38"/>
      <c r="LJ365" s="38"/>
      <c r="LK365" s="38"/>
      <c r="LL365" s="38"/>
      <c r="LM365" s="38"/>
      <c r="LN365" s="38"/>
      <c r="LO365" s="38"/>
      <c r="LP365" s="38"/>
      <c r="LQ365" s="38"/>
      <c r="LR365" s="38"/>
      <c r="LS365" s="38"/>
      <c r="LT365" s="38"/>
      <c r="LU365" s="38"/>
      <c r="LV365" s="38"/>
      <c r="LW365" s="38"/>
      <c r="LX365" s="38"/>
      <c r="LY365" s="38"/>
      <c r="LZ365" s="38"/>
      <c r="MA365" s="38"/>
      <c r="MB365" s="38"/>
      <c r="MC365" s="38"/>
      <c r="MD365" s="38"/>
      <c r="ME365" s="38"/>
      <c r="MF365" s="38"/>
      <c r="MG365" s="38"/>
      <c r="MH365" s="38"/>
      <c r="MI365" s="38"/>
      <c r="MJ365" s="38"/>
      <c r="MK365" s="38"/>
      <c r="ML365" s="38"/>
      <c r="MM365" s="38"/>
      <c r="MN365" s="38"/>
      <c r="MO365" s="38"/>
      <c r="MP365" s="38"/>
      <c r="MQ365" s="38"/>
      <c r="MR365" s="38"/>
      <c r="MS365" s="38"/>
      <c r="MT365" s="38"/>
      <c r="MU365" s="38"/>
      <c r="MV365" s="38"/>
      <c r="MW365" s="38"/>
      <c r="MX365" s="38"/>
      <c r="MY365" s="38"/>
      <c r="MZ365" s="38"/>
      <c r="NA365" s="38"/>
      <c r="NB365" s="38"/>
      <c r="NC365" s="38"/>
      <c r="ND365" s="38"/>
      <c r="NE365" s="38"/>
      <c r="NF365" s="38"/>
      <c r="NG365" s="38"/>
      <c r="NH365" s="38"/>
      <c r="NI365" s="38"/>
      <c r="NJ365" s="38"/>
      <c r="NK365" s="38"/>
      <c r="NL365" s="38"/>
      <c r="NM365" s="38"/>
      <c r="NN365" s="38"/>
      <c r="NO365" s="38"/>
      <c r="NP365" s="38"/>
      <c r="NQ365" s="38"/>
      <c r="NR365" s="38"/>
      <c r="NS365" s="38"/>
      <c r="NT365" s="38"/>
      <c r="NU365" s="38"/>
      <c r="NV365" s="38"/>
      <c r="NW365" s="38"/>
      <c r="NX365" s="38"/>
      <c r="NY365" s="38"/>
      <c r="NZ365" s="38"/>
      <c r="OA365" s="38"/>
      <c r="OB365" s="38"/>
      <c r="OC365" s="38"/>
      <c r="OD365" s="38"/>
      <c r="OE365" s="38"/>
      <c r="OF365" s="38"/>
      <c r="OG365" s="38"/>
      <c r="OH365" s="38"/>
      <c r="OI365" s="38"/>
      <c r="OJ365" s="38"/>
      <c r="OK365" s="38"/>
      <c r="OL365" s="38"/>
      <c r="OM365" s="38"/>
      <c r="ON365" s="38"/>
      <c r="OO365" s="38"/>
      <c r="OP365" s="38"/>
      <c r="OQ365" s="38"/>
      <c r="OR365" s="38"/>
      <c r="OS365" s="38"/>
      <c r="OT365" s="38"/>
      <c r="OU365" s="38"/>
      <c r="OV365" s="38"/>
      <c r="OW365" s="38"/>
      <c r="OX365" s="38"/>
      <c r="OY365" s="38"/>
      <c r="OZ365" s="38"/>
      <c r="PA365" s="38"/>
      <c r="PB365" s="38"/>
      <c r="PC365" s="38"/>
      <c r="PD365" s="38"/>
      <c r="PE365" s="38"/>
      <c r="PF365" s="38"/>
      <c r="PG365" s="38"/>
      <c r="PH365" s="38"/>
      <c r="PI365" s="38"/>
      <c r="PJ365" s="38"/>
      <c r="PK365" s="38"/>
      <c r="PL365" s="38"/>
      <c r="PM365" s="38"/>
      <c r="PN365" s="38"/>
      <c r="PO365" s="38"/>
      <c r="PP365" s="38"/>
      <c r="PQ365" s="38"/>
      <c r="PR365" s="38"/>
      <c r="PS365" s="38"/>
      <c r="PT365" s="38"/>
      <c r="PU365" s="38"/>
      <c r="PV365" s="38"/>
      <c r="PW365" s="38"/>
      <c r="PX365" s="38"/>
      <c r="PY365" s="38"/>
      <c r="PZ365" s="38"/>
      <c r="QA365" s="38"/>
      <c r="QB365" s="38"/>
      <c r="QC365" s="38"/>
      <c r="QD365" s="38"/>
      <c r="QE365" s="38"/>
      <c r="QF365" s="38"/>
      <c r="QG365" s="38"/>
      <c r="QH365" s="38"/>
      <c r="QI365" s="38"/>
      <c r="QJ365" s="38"/>
      <c r="QK365" s="38"/>
      <c r="QL365" s="38"/>
      <c r="QM365" s="38"/>
      <c r="QN365" s="38"/>
      <c r="QO365" s="38"/>
      <c r="QP365" s="38"/>
      <c r="QQ365" s="38"/>
      <c r="QR365" s="38"/>
      <c r="QS365" s="38"/>
      <c r="QT365" s="38"/>
      <c r="QU365" s="38"/>
      <c r="QV365" s="38"/>
      <c r="QW365" s="38"/>
      <c r="QX365" s="38"/>
      <c r="QY365" s="38"/>
      <c r="QZ365" s="38"/>
      <c r="RA365" s="38"/>
      <c r="RB365" s="38"/>
      <c r="RC365" s="38"/>
      <c r="RD365" s="38"/>
      <c r="RE365" s="38"/>
      <c r="RF365" s="38"/>
      <c r="RG365" s="38"/>
      <c r="RH365" s="38"/>
      <c r="RI365" s="38"/>
      <c r="RJ365" s="38"/>
      <c r="RK365" s="38"/>
      <c r="RL365" s="38"/>
      <c r="RM365" s="38"/>
      <c r="RN365" s="38"/>
      <c r="RO365" s="38"/>
      <c r="RP365" s="38"/>
      <c r="RQ365" s="38"/>
      <c r="RR365" s="38"/>
      <c r="RS365" s="38"/>
      <c r="RT365" s="38"/>
      <c r="RU365" s="38"/>
      <c r="RV365" s="38"/>
      <c r="RW365" s="38"/>
      <c r="RX365" s="38"/>
      <c r="RY365" s="38"/>
      <c r="RZ365" s="38"/>
      <c r="SA365" s="38"/>
      <c r="SB365" s="38"/>
      <c r="SC365" s="38"/>
      <c r="SD365" s="38"/>
      <c r="SE365" s="38"/>
      <c r="SF365" s="38"/>
      <c r="SG365" s="38"/>
      <c r="SH365" s="38"/>
      <c r="SI365" s="38"/>
      <c r="SJ365" s="38"/>
      <c r="SK365" s="38"/>
      <c r="SL365" s="38"/>
      <c r="SM365" s="38"/>
      <c r="SN365" s="38"/>
      <c r="SO365" s="38"/>
      <c r="SP365" s="38"/>
      <c r="SQ365" s="38"/>
      <c r="SR365" s="38"/>
      <c r="SS365" s="38"/>
      <c r="ST365" s="38"/>
      <c r="SU365" s="38"/>
      <c r="SV365" s="38"/>
      <c r="SW365" s="38"/>
      <c r="SX365" s="38"/>
      <c r="SY365" s="38"/>
      <c r="SZ365" s="38"/>
      <c r="TA365" s="38"/>
      <c r="TB365" s="38"/>
      <c r="TC365" s="38"/>
      <c r="TD365" s="38"/>
      <c r="TE365" s="38"/>
      <c r="TF365" s="38"/>
      <c r="TG365" s="38"/>
      <c r="TH365" s="38"/>
      <c r="TI365" s="38"/>
      <c r="TJ365" s="38"/>
      <c r="TK365" s="38"/>
      <c r="TL365" s="38"/>
      <c r="TM365" s="38"/>
      <c r="TN365" s="38"/>
      <c r="TO365" s="38"/>
      <c r="TP365" s="38"/>
      <c r="TQ365" s="38"/>
      <c r="TR365" s="38"/>
      <c r="TS365" s="38"/>
      <c r="TT365" s="38"/>
      <c r="TU365" s="38"/>
      <c r="TV365" s="38"/>
      <c r="TW365" s="38"/>
      <c r="TX365" s="38"/>
      <c r="TY365" s="38"/>
      <c r="TZ365" s="38"/>
      <c r="UA365" s="38"/>
      <c r="UB365" s="38"/>
      <c r="UC365" s="38"/>
      <c r="UD365" s="38"/>
      <c r="UE365" s="38"/>
      <c r="UF365" s="38"/>
      <c r="UG365" s="38"/>
      <c r="UH365" s="38"/>
      <c r="UI365" s="38"/>
      <c r="UJ365" s="38"/>
      <c r="UK365" s="38"/>
      <c r="UL365" s="38"/>
      <c r="UM365" s="38"/>
      <c r="UN365" s="38"/>
      <c r="UO365" s="38"/>
      <c r="UP365" s="38"/>
      <c r="UQ365" s="38"/>
      <c r="UR365" s="38"/>
      <c r="US365" s="38"/>
      <c r="UT365" s="38"/>
      <c r="UU365" s="38"/>
      <c r="UV365" s="38"/>
      <c r="UW365" s="38"/>
      <c r="UX365" s="38"/>
      <c r="UY365" s="38"/>
      <c r="UZ365" s="38"/>
      <c r="VA365" s="38"/>
      <c r="VB365" s="38"/>
      <c r="VC365" s="38"/>
      <c r="VD365" s="38"/>
      <c r="VE365" s="38"/>
      <c r="VF365" s="38"/>
      <c r="VG365" s="38"/>
      <c r="VH365" s="38"/>
      <c r="VI365" s="38"/>
      <c r="VJ365" s="38"/>
      <c r="VK365" s="38"/>
      <c r="VL365" s="38"/>
      <c r="VM365" s="38"/>
      <c r="VN365" s="38"/>
      <c r="VO365" s="38"/>
      <c r="VP365" s="38"/>
      <c r="VQ365" s="38"/>
      <c r="VR365" s="38"/>
      <c r="VS365" s="38"/>
      <c r="VT365" s="38"/>
      <c r="VU365" s="38"/>
      <c r="VV365" s="38"/>
      <c r="VW365" s="38"/>
      <c r="VX365" s="38"/>
      <c r="VY365" s="38"/>
      <c r="VZ365" s="38"/>
      <c r="WA365" s="38"/>
      <c r="WB365" s="38"/>
      <c r="WC365" s="38"/>
      <c r="WD365" s="38"/>
    </row>
    <row r="366" spans="1:602" s="37" customFormat="1" ht="38.25" customHeight="1">
      <c r="A366" s="507"/>
      <c r="B366" s="536"/>
      <c r="C366" s="573"/>
      <c r="D366" s="574"/>
      <c r="E366" s="56"/>
      <c r="F366" s="56"/>
      <c r="G366" s="556"/>
      <c r="H366" s="556"/>
      <c r="I366" s="533" t="s">
        <v>14</v>
      </c>
      <c r="J366" s="533" t="s">
        <v>141</v>
      </c>
      <c r="K366" s="533" t="s">
        <v>795</v>
      </c>
      <c r="L366" s="533" t="s">
        <v>353</v>
      </c>
      <c r="M366" s="520"/>
      <c r="N366" s="520"/>
      <c r="O366" s="520">
        <v>780000</v>
      </c>
      <c r="P366" s="534">
        <v>0</v>
      </c>
      <c r="Q366" s="520">
        <v>0</v>
      </c>
      <c r="R366" s="520">
        <v>0</v>
      </c>
      <c r="S366" s="535"/>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c r="EF366" s="38"/>
      <c r="EG366" s="38"/>
      <c r="EH366" s="38"/>
      <c r="EI366" s="38"/>
      <c r="EJ366" s="38"/>
      <c r="EK366" s="38"/>
      <c r="EL366" s="38"/>
      <c r="EM366" s="38"/>
      <c r="EN366" s="38"/>
      <c r="EO366" s="38"/>
      <c r="EP366" s="38"/>
      <c r="EQ366" s="38"/>
      <c r="ER366" s="38"/>
      <c r="ES366" s="38"/>
      <c r="ET366" s="38"/>
      <c r="EU366" s="38"/>
      <c r="EV366" s="38"/>
      <c r="EW366" s="38"/>
      <c r="EX366" s="38"/>
      <c r="EY366" s="38"/>
      <c r="EZ366" s="38"/>
      <c r="FA366" s="38"/>
      <c r="FB366" s="38"/>
      <c r="FC366" s="38"/>
      <c r="FD366" s="38"/>
      <c r="FE366" s="38"/>
      <c r="FF366" s="38"/>
      <c r="FG366" s="38"/>
      <c r="FH366" s="38"/>
      <c r="FI366" s="38"/>
      <c r="FJ366" s="38"/>
      <c r="FK366" s="38"/>
      <c r="FL366" s="38"/>
      <c r="FM366" s="38"/>
      <c r="FN366" s="38"/>
      <c r="FO366" s="38"/>
      <c r="FP366" s="38"/>
      <c r="FQ366" s="38"/>
      <c r="FR366" s="38"/>
      <c r="FS366" s="38"/>
      <c r="FT366" s="38"/>
      <c r="FU366" s="38"/>
      <c r="FV366" s="38"/>
      <c r="FW366" s="38"/>
      <c r="FX366" s="38"/>
      <c r="FY366" s="38"/>
      <c r="FZ366" s="38"/>
      <c r="GA366" s="38"/>
      <c r="GB366" s="38"/>
      <c r="GC366" s="38"/>
      <c r="GD366" s="38"/>
      <c r="GE366" s="38"/>
      <c r="GF366" s="38"/>
      <c r="GG366" s="38"/>
      <c r="GH366" s="38"/>
      <c r="GI366" s="38"/>
      <c r="GJ366" s="38"/>
      <c r="GK366" s="38"/>
      <c r="GL366" s="38"/>
      <c r="GM366" s="38"/>
      <c r="GN366" s="38"/>
      <c r="GO366" s="38"/>
      <c r="GP366" s="38"/>
      <c r="GQ366" s="38"/>
      <c r="GR366" s="38"/>
      <c r="GS366" s="38"/>
      <c r="GT366" s="38"/>
      <c r="GU366" s="38"/>
      <c r="GV366" s="38"/>
      <c r="GW366" s="38"/>
      <c r="GX366" s="38"/>
      <c r="GY366" s="38"/>
      <c r="GZ366" s="38"/>
      <c r="HA366" s="38"/>
      <c r="HB366" s="38"/>
      <c r="HC366" s="38"/>
      <c r="HD366" s="38"/>
      <c r="HE366" s="38"/>
      <c r="HF366" s="38"/>
      <c r="HG366" s="38"/>
      <c r="HH366" s="38"/>
      <c r="HI366" s="38"/>
      <c r="HJ366" s="38"/>
      <c r="HK366" s="38"/>
      <c r="HL366" s="38"/>
      <c r="HM366" s="38"/>
      <c r="HN366" s="38"/>
      <c r="HO366" s="38"/>
      <c r="HP366" s="38"/>
      <c r="HQ366" s="38"/>
      <c r="HR366" s="38"/>
      <c r="HS366" s="38"/>
      <c r="HT366" s="38"/>
      <c r="HU366" s="38"/>
      <c r="HV366" s="38"/>
      <c r="HW366" s="38"/>
      <c r="HX366" s="38"/>
      <c r="HY366" s="38"/>
      <c r="HZ366" s="38"/>
      <c r="IA366" s="38"/>
      <c r="IB366" s="38"/>
      <c r="IC366" s="38"/>
      <c r="ID366" s="38"/>
      <c r="IE366" s="38"/>
      <c r="IF366" s="38"/>
      <c r="IG366" s="38"/>
      <c r="IH366" s="38"/>
      <c r="II366" s="38"/>
      <c r="IJ366" s="38"/>
      <c r="IK366" s="38"/>
      <c r="IL366" s="38"/>
      <c r="IM366" s="38"/>
      <c r="IN366" s="38"/>
      <c r="IO366" s="38"/>
      <c r="IP366" s="38"/>
      <c r="IQ366" s="38"/>
      <c r="IR366" s="38"/>
      <c r="IS366" s="38"/>
      <c r="IT366" s="38"/>
      <c r="IU366" s="38"/>
      <c r="IV366" s="38"/>
      <c r="IW366" s="38"/>
      <c r="IX366" s="38"/>
      <c r="IY366" s="38"/>
      <c r="IZ366" s="38"/>
      <c r="JA366" s="38"/>
      <c r="JB366" s="38"/>
      <c r="JC366" s="38"/>
      <c r="JD366" s="38"/>
      <c r="JE366" s="38"/>
      <c r="JF366" s="38"/>
      <c r="JG366" s="38"/>
      <c r="JH366" s="38"/>
      <c r="JI366" s="38"/>
      <c r="JJ366" s="38"/>
      <c r="JK366" s="38"/>
      <c r="JL366" s="38"/>
      <c r="JM366" s="38"/>
      <c r="JN366" s="38"/>
      <c r="JO366" s="38"/>
      <c r="JP366" s="38"/>
      <c r="JQ366" s="38"/>
      <c r="JR366" s="38"/>
      <c r="JS366" s="38"/>
      <c r="JT366" s="38"/>
      <c r="JU366" s="38"/>
      <c r="JV366" s="38"/>
      <c r="JW366" s="38"/>
      <c r="JX366" s="38"/>
      <c r="JY366" s="38"/>
      <c r="JZ366" s="38"/>
      <c r="KA366" s="38"/>
      <c r="KB366" s="38"/>
      <c r="KC366" s="38"/>
      <c r="KD366" s="38"/>
      <c r="KE366" s="38"/>
      <c r="KF366" s="38"/>
      <c r="KG366" s="38"/>
      <c r="KH366" s="38"/>
      <c r="KI366" s="38"/>
      <c r="KJ366" s="38"/>
      <c r="KK366" s="38"/>
      <c r="KL366" s="38"/>
      <c r="KM366" s="38"/>
      <c r="KN366" s="38"/>
      <c r="KO366" s="38"/>
      <c r="KP366" s="38"/>
      <c r="KQ366" s="38"/>
      <c r="KR366" s="38"/>
      <c r="KS366" s="38"/>
      <c r="KT366" s="38"/>
      <c r="KU366" s="38"/>
      <c r="KV366" s="38"/>
      <c r="KW366" s="38"/>
      <c r="KX366" s="38"/>
      <c r="KY366" s="38"/>
      <c r="KZ366" s="38"/>
      <c r="LA366" s="38"/>
      <c r="LB366" s="38"/>
      <c r="LC366" s="38"/>
      <c r="LD366" s="38"/>
      <c r="LE366" s="38"/>
      <c r="LF366" s="38"/>
      <c r="LG366" s="38"/>
      <c r="LH366" s="38"/>
      <c r="LI366" s="38"/>
      <c r="LJ366" s="38"/>
      <c r="LK366" s="38"/>
      <c r="LL366" s="38"/>
      <c r="LM366" s="38"/>
      <c r="LN366" s="38"/>
      <c r="LO366" s="38"/>
      <c r="LP366" s="38"/>
      <c r="LQ366" s="38"/>
      <c r="LR366" s="38"/>
      <c r="LS366" s="38"/>
      <c r="LT366" s="38"/>
      <c r="LU366" s="38"/>
      <c r="LV366" s="38"/>
      <c r="LW366" s="38"/>
      <c r="LX366" s="38"/>
      <c r="LY366" s="38"/>
      <c r="LZ366" s="38"/>
      <c r="MA366" s="38"/>
      <c r="MB366" s="38"/>
      <c r="MC366" s="38"/>
      <c r="MD366" s="38"/>
      <c r="ME366" s="38"/>
      <c r="MF366" s="38"/>
      <c r="MG366" s="38"/>
      <c r="MH366" s="38"/>
      <c r="MI366" s="38"/>
      <c r="MJ366" s="38"/>
      <c r="MK366" s="38"/>
      <c r="ML366" s="38"/>
      <c r="MM366" s="38"/>
      <c r="MN366" s="38"/>
      <c r="MO366" s="38"/>
      <c r="MP366" s="38"/>
      <c r="MQ366" s="38"/>
      <c r="MR366" s="38"/>
      <c r="MS366" s="38"/>
      <c r="MT366" s="38"/>
      <c r="MU366" s="38"/>
      <c r="MV366" s="38"/>
      <c r="MW366" s="38"/>
      <c r="MX366" s="38"/>
      <c r="MY366" s="38"/>
      <c r="MZ366" s="38"/>
      <c r="NA366" s="38"/>
      <c r="NB366" s="38"/>
      <c r="NC366" s="38"/>
      <c r="ND366" s="38"/>
      <c r="NE366" s="38"/>
      <c r="NF366" s="38"/>
      <c r="NG366" s="38"/>
      <c r="NH366" s="38"/>
      <c r="NI366" s="38"/>
      <c r="NJ366" s="38"/>
      <c r="NK366" s="38"/>
      <c r="NL366" s="38"/>
      <c r="NM366" s="38"/>
      <c r="NN366" s="38"/>
      <c r="NO366" s="38"/>
      <c r="NP366" s="38"/>
      <c r="NQ366" s="38"/>
      <c r="NR366" s="38"/>
      <c r="NS366" s="38"/>
      <c r="NT366" s="38"/>
      <c r="NU366" s="38"/>
      <c r="NV366" s="38"/>
      <c r="NW366" s="38"/>
      <c r="NX366" s="38"/>
      <c r="NY366" s="38"/>
      <c r="NZ366" s="38"/>
      <c r="OA366" s="38"/>
      <c r="OB366" s="38"/>
      <c r="OC366" s="38"/>
      <c r="OD366" s="38"/>
      <c r="OE366" s="38"/>
      <c r="OF366" s="38"/>
      <c r="OG366" s="38"/>
      <c r="OH366" s="38"/>
      <c r="OI366" s="38"/>
      <c r="OJ366" s="38"/>
      <c r="OK366" s="38"/>
      <c r="OL366" s="38"/>
      <c r="OM366" s="38"/>
      <c r="ON366" s="38"/>
      <c r="OO366" s="38"/>
      <c r="OP366" s="38"/>
      <c r="OQ366" s="38"/>
      <c r="OR366" s="38"/>
      <c r="OS366" s="38"/>
      <c r="OT366" s="38"/>
      <c r="OU366" s="38"/>
      <c r="OV366" s="38"/>
      <c r="OW366" s="38"/>
      <c r="OX366" s="38"/>
      <c r="OY366" s="38"/>
      <c r="OZ366" s="38"/>
      <c r="PA366" s="38"/>
      <c r="PB366" s="38"/>
      <c r="PC366" s="38"/>
      <c r="PD366" s="38"/>
      <c r="PE366" s="38"/>
      <c r="PF366" s="38"/>
      <c r="PG366" s="38"/>
      <c r="PH366" s="38"/>
      <c r="PI366" s="38"/>
      <c r="PJ366" s="38"/>
      <c r="PK366" s="38"/>
      <c r="PL366" s="38"/>
      <c r="PM366" s="38"/>
      <c r="PN366" s="38"/>
      <c r="PO366" s="38"/>
      <c r="PP366" s="38"/>
      <c r="PQ366" s="38"/>
      <c r="PR366" s="38"/>
      <c r="PS366" s="38"/>
      <c r="PT366" s="38"/>
      <c r="PU366" s="38"/>
      <c r="PV366" s="38"/>
      <c r="PW366" s="38"/>
      <c r="PX366" s="38"/>
      <c r="PY366" s="38"/>
      <c r="PZ366" s="38"/>
      <c r="QA366" s="38"/>
      <c r="QB366" s="38"/>
      <c r="QC366" s="38"/>
      <c r="QD366" s="38"/>
      <c r="QE366" s="38"/>
      <c r="QF366" s="38"/>
      <c r="QG366" s="38"/>
      <c r="QH366" s="38"/>
      <c r="QI366" s="38"/>
      <c r="QJ366" s="38"/>
      <c r="QK366" s="38"/>
      <c r="QL366" s="38"/>
      <c r="QM366" s="38"/>
      <c r="QN366" s="38"/>
      <c r="QO366" s="38"/>
      <c r="QP366" s="38"/>
      <c r="QQ366" s="38"/>
      <c r="QR366" s="38"/>
      <c r="QS366" s="38"/>
      <c r="QT366" s="38"/>
      <c r="QU366" s="38"/>
      <c r="QV366" s="38"/>
      <c r="QW366" s="38"/>
      <c r="QX366" s="38"/>
      <c r="QY366" s="38"/>
      <c r="QZ366" s="38"/>
      <c r="RA366" s="38"/>
      <c r="RB366" s="38"/>
      <c r="RC366" s="38"/>
      <c r="RD366" s="38"/>
      <c r="RE366" s="38"/>
      <c r="RF366" s="38"/>
      <c r="RG366" s="38"/>
      <c r="RH366" s="38"/>
      <c r="RI366" s="38"/>
      <c r="RJ366" s="38"/>
      <c r="RK366" s="38"/>
      <c r="RL366" s="38"/>
      <c r="RM366" s="38"/>
      <c r="RN366" s="38"/>
      <c r="RO366" s="38"/>
      <c r="RP366" s="38"/>
      <c r="RQ366" s="38"/>
      <c r="RR366" s="38"/>
      <c r="RS366" s="38"/>
      <c r="RT366" s="38"/>
      <c r="RU366" s="38"/>
      <c r="RV366" s="38"/>
      <c r="RW366" s="38"/>
      <c r="RX366" s="38"/>
      <c r="RY366" s="38"/>
      <c r="RZ366" s="38"/>
      <c r="SA366" s="38"/>
      <c r="SB366" s="38"/>
      <c r="SC366" s="38"/>
      <c r="SD366" s="38"/>
      <c r="SE366" s="38"/>
      <c r="SF366" s="38"/>
      <c r="SG366" s="38"/>
      <c r="SH366" s="38"/>
      <c r="SI366" s="38"/>
      <c r="SJ366" s="38"/>
      <c r="SK366" s="38"/>
      <c r="SL366" s="38"/>
      <c r="SM366" s="38"/>
      <c r="SN366" s="38"/>
      <c r="SO366" s="38"/>
      <c r="SP366" s="38"/>
      <c r="SQ366" s="38"/>
      <c r="SR366" s="38"/>
      <c r="SS366" s="38"/>
      <c r="ST366" s="38"/>
      <c r="SU366" s="38"/>
      <c r="SV366" s="38"/>
      <c r="SW366" s="38"/>
      <c r="SX366" s="38"/>
      <c r="SY366" s="38"/>
      <c r="SZ366" s="38"/>
      <c r="TA366" s="38"/>
      <c r="TB366" s="38"/>
      <c r="TC366" s="38"/>
      <c r="TD366" s="38"/>
      <c r="TE366" s="38"/>
      <c r="TF366" s="38"/>
      <c r="TG366" s="38"/>
      <c r="TH366" s="38"/>
      <c r="TI366" s="38"/>
      <c r="TJ366" s="38"/>
      <c r="TK366" s="38"/>
      <c r="TL366" s="38"/>
      <c r="TM366" s="38"/>
      <c r="TN366" s="38"/>
      <c r="TO366" s="38"/>
      <c r="TP366" s="38"/>
      <c r="TQ366" s="38"/>
      <c r="TR366" s="38"/>
      <c r="TS366" s="38"/>
      <c r="TT366" s="38"/>
      <c r="TU366" s="38"/>
      <c r="TV366" s="38"/>
      <c r="TW366" s="38"/>
      <c r="TX366" s="38"/>
      <c r="TY366" s="38"/>
      <c r="TZ366" s="38"/>
      <c r="UA366" s="38"/>
      <c r="UB366" s="38"/>
      <c r="UC366" s="38"/>
      <c r="UD366" s="38"/>
      <c r="UE366" s="38"/>
      <c r="UF366" s="38"/>
      <c r="UG366" s="38"/>
      <c r="UH366" s="38"/>
      <c r="UI366" s="38"/>
      <c r="UJ366" s="38"/>
      <c r="UK366" s="38"/>
      <c r="UL366" s="38"/>
      <c r="UM366" s="38"/>
      <c r="UN366" s="38"/>
      <c r="UO366" s="38"/>
      <c r="UP366" s="38"/>
      <c r="UQ366" s="38"/>
      <c r="UR366" s="38"/>
      <c r="US366" s="38"/>
      <c r="UT366" s="38"/>
      <c r="UU366" s="38"/>
      <c r="UV366" s="38"/>
      <c r="UW366" s="38"/>
      <c r="UX366" s="38"/>
      <c r="UY366" s="38"/>
      <c r="UZ366" s="38"/>
      <c r="VA366" s="38"/>
      <c r="VB366" s="38"/>
      <c r="VC366" s="38"/>
      <c r="VD366" s="38"/>
      <c r="VE366" s="38"/>
      <c r="VF366" s="38"/>
      <c r="VG366" s="38"/>
      <c r="VH366" s="38"/>
      <c r="VI366" s="38"/>
      <c r="VJ366" s="38"/>
      <c r="VK366" s="38"/>
      <c r="VL366" s="38"/>
      <c r="VM366" s="38"/>
      <c r="VN366" s="38"/>
      <c r="VO366" s="38"/>
      <c r="VP366" s="38"/>
      <c r="VQ366" s="38"/>
      <c r="VR366" s="38"/>
      <c r="VS366" s="38"/>
      <c r="VT366" s="38"/>
      <c r="VU366" s="38"/>
      <c r="VV366" s="38"/>
      <c r="VW366" s="38"/>
      <c r="VX366" s="38"/>
      <c r="VY366" s="38"/>
      <c r="VZ366" s="38"/>
      <c r="WA366" s="38"/>
      <c r="WB366" s="38"/>
      <c r="WC366" s="38"/>
      <c r="WD366" s="38"/>
    </row>
    <row r="367" spans="1:602" s="37" customFormat="1" ht="36" customHeight="1">
      <c r="A367" s="507"/>
      <c r="B367" s="530" t="s">
        <v>830</v>
      </c>
      <c r="C367" s="573"/>
      <c r="D367" s="574"/>
      <c r="E367" s="57"/>
      <c r="F367" s="57"/>
      <c r="G367" s="526"/>
      <c r="H367" s="526"/>
      <c r="I367" s="533" t="s">
        <v>14</v>
      </c>
      <c r="J367" s="533" t="s">
        <v>141</v>
      </c>
      <c r="K367" s="533" t="s">
        <v>795</v>
      </c>
      <c r="L367" s="533" t="s">
        <v>10</v>
      </c>
      <c r="M367" s="520"/>
      <c r="N367" s="520"/>
      <c r="O367" s="520"/>
      <c r="P367" s="534">
        <v>0</v>
      </c>
      <c r="Q367" s="520">
        <v>0</v>
      </c>
      <c r="R367" s="520">
        <v>0</v>
      </c>
      <c r="S367" s="535"/>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c r="EA367" s="38"/>
      <c r="EB367" s="38"/>
      <c r="EC367" s="38"/>
      <c r="ED367" s="38"/>
      <c r="EE367" s="38"/>
      <c r="EF367" s="38"/>
      <c r="EG367" s="38"/>
      <c r="EH367" s="38"/>
      <c r="EI367" s="38"/>
      <c r="EJ367" s="38"/>
      <c r="EK367" s="38"/>
      <c r="EL367" s="38"/>
      <c r="EM367" s="38"/>
      <c r="EN367" s="38"/>
      <c r="EO367" s="38"/>
      <c r="EP367" s="38"/>
      <c r="EQ367" s="38"/>
      <c r="ER367" s="38"/>
      <c r="ES367" s="38"/>
      <c r="ET367" s="38"/>
      <c r="EU367" s="38"/>
      <c r="EV367" s="38"/>
      <c r="EW367" s="38"/>
      <c r="EX367" s="38"/>
      <c r="EY367" s="38"/>
      <c r="EZ367" s="38"/>
      <c r="FA367" s="38"/>
      <c r="FB367" s="38"/>
      <c r="FC367" s="38"/>
      <c r="FD367" s="38"/>
      <c r="FE367" s="38"/>
      <c r="FF367" s="38"/>
      <c r="FG367" s="38"/>
      <c r="FH367" s="38"/>
      <c r="FI367" s="38"/>
      <c r="FJ367" s="38"/>
      <c r="FK367" s="38"/>
      <c r="FL367" s="38"/>
      <c r="FM367" s="38"/>
      <c r="FN367" s="38"/>
      <c r="FO367" s="38"/>
      <c r="FP367" s="38"/>
      <c r="FQ367" s="38"/>
      <c r="FR367" s="38"/>
      <c r="FS367" s="38"/>
      <c r="FT367" s="38"/>
      <c r="FU367" s="38"/>
      <c r="FV367" s="38"/>
      <c r="FW367" s="38"/>
      <c r="FX367" s="38"/>
      <c r="FY367" s="38"/>
      <c r="FZ367" s="38"/>
      <c r="GA367" s="38"/>
      <c r="GB367" s="38"/>
      <c r="GC367" s="38"/>
      <c r="GD367" s="38"/>
      <c r="GE367" s="38"/>
      <c r="GF367" s="38"/>
      <c r="GG367" s="38"/>
      <c r="GH367" s="38"/>
      <c r="GI367" s="38"/>
      <c r="GJ367" s="38"/>
      <c r="GK367" s="38"/>
      <c r="GL367" s="38"/>
      <c r="GM367" s="38"/>
      <c r="GN367" s="38"/>
      <c r="GO367" s="38"/>
      <c r="GP367" s="38"/>
      <c r="GQ367" s="38"/>
      <c r="GR367" s="38"/>
      <c r="GS367" s="38"/>
      <c r="GT367" s="38"/>
      <c r="GU367" s="38"/>
      <c r="GV367" s="38"/>
      <c r="GW367" s="38"/>
      <c r="GX367" s="38"/>
      <c r="GY367" s="38"/>
      <c r="GZ367" s="38"/>
      <c r="HA367" s="38"/>
      <c r="HB367" s="38"/>
      <c r="HC367" s="38"/>
      <c r="HD367" s="38"/>
      <c r="HE367" s="38"/>
      <c r="HF367" s="38"/>
      <c r="HG367" s="38"/>
      <c r="HH367" s="38"/>
      <c r="HI367" s="38"/>
      <c r="HJ367" s="38"/>
      <c r="HK367" s="38"/>
      <c r="HL367" s="38"/>
      <c r="HM367" s="38"/>
      <c r="HN367" s="38"/>
      <c r="HO367" s="38"/>
      <c r="HP367" s="38"/>
      <c r="HQ367" s="38"/>
      <c r="HR367" s="38"/>
      <c r="HS367" s="38"/>
      <c r="HT367" s="38"/>
      <c r="HU367" s="38"/>
      <c r="HV367" s="38"/>
      <c r="HW367" s="38"/>
      <c r="HX367" s="38"/>
      <c r="HY367" s="38"/>
      <c r="HZ367" s="38"/>
      <c r="IA367" s="38"/>
      <c r="IB367" s="38"/>
      <c r="IC367" s="38"/>
      <c r="ID367" s="38"/>
      <c r="IE367" s="38"/>
      <c r="IF367" s="38"/>
      <c r="IG367" s="38"/>
      <c r="IH367" s="38"/>
      <c r="II367" s="38"/>
      <c r="IJ367" s="38"/>
      <c r="IK367" s="38"/>
      <c r="IL367" s="38"/>
      <c r="IM367" s="38"/>
      <c r="IN367" s="38"/>
      <c r="IO367" s="38"/>
      <c r="IP367" s="38"/>
      <c r="IQ367" s="38"/>
      <c r="IR367" s="38"/>
      <c r="IS367" s="38"/>
      <c r="IT367" s="38"/>
      <c r="IU367" s="38"/>
      <c r="IV367" s="38"/>
      <c r="IW367" s="38"/>
      <c r="IX367" s="38"/>
      <c r="IY367" s="38"/>
      <c r="IZ367" s="38"/>
      <c r="JA367" s="38"/>
      <c r="JB367" s="38"/>
      <c r="JC367" s="38"/>
      <c r="JD367" s="38"/>
      <c r="JE367" s="38"/>
      <c r="JF367" s="38"/>
      <c r="JG367" s="38"/>
      <c r="JH367" s="38"/>
      <c r="JI367" s="38"/>
      <c r="JJ367" s="38"/>
      <c r="JK367" s="38"/>
      <c r="JL367" s="38"/>
      <c r="JM367" s="38"/>
      <c r="JN367" s="38"/>
      <c r="JO367" s="38"/>
      <c r="JP367" s="38"/>
      <c r="JQ367" s="38"/>
      <c r="JR367" s="38"/>
      <c r="JS367" s="38"/>
      <c r="JT367" s="38"/>
      <c r="JU367" s="38"/>
      <c r="JV367" s="38"/>
      <c r="JW367" s="38"/>
      <c r="JX367" s="38"/>
      <c r="JY367" s="38"/>
      <c r="JZ367" s="38"/>
      <c r="KA367" s="38"/>
      <c r="KB367" s="38"/>
      <c r="KC367" s="38"/>
      <c r="KD367" s="38"/>
      <c r="KE367" s="38"/>
      <c r="KF367" s="38"/>
      <c r="KG367" s="38"/>
      <c r="KH367" s="38"/>
      <c r="KI367" s="38"/>
      <c r="KJ367" s="38"/>
      <c r="KK367" s="38"/>
      <c r="KL367" s="38"/>
      <c r="KM367" s="38"/>
      <c r="KN367" s="38"/>
      <c r="KO367" s="38"/>
      <c r="KP367" s="38"/>
      <c r="KQ367" s="38"/>
      <c r="KR367" s="38"/>
      <c r="KS367" s="38"/>
      <c r="KT367" s="38"/>
      <c r="KU367" s="38"/>
      <c r="KV367" s="38"/>
      <c r="KW367" s="38"/>
      <c r="KX367" s="38"/>
      <c r="KY367" s="38"/>
      <c r="KZ367" s="38"/>
      <c r="LA367" s="38"/>
      <c r="LB367" s="38"/>
      <c r="LC367" s="38"/>
      <c r="LD367" s="38"/>
      <c r="LE367" s="38"/>
      <c r="LF367" s="38"/>
      <c r="LG367" s="38"/>
      <c r="LH367" s="38"/>
      <c r="LI367" s="38"/>
      <c r="LJ367" s="38"/>
      <c r="LK367" s="38"/>
      <c r="LL367" s="38"/>
      <c r="LM367" s="38"/>
      <c r="LN367" s="38"/>
      <c r="LO367" s="38"/>
      <c r="LP367" s="38"/>
      <c r="LQ367" s="38"/>
      <c r="LR367" s="38"/>
      <c r="LS367" s="38"/>
      <c r="LT367" s="38"/>
      <c r="LU367" s="38"/>
      <c r="LV367" s="38"/>
      <c r="LW367" s="38"/>
      <c r="LX367" s="38"/>
      <c r="LY367" s="38"/>
      <c r="LZ367" s="38"/>
      <c r="MA367" s="38"/>
      <c r="MB367" s="38"/>
      <c r="MC367" s="38"/>
      <c r="MD367" s="38"/>
      <c r="ME367" s="38"/>
      <c r="MF367" s="38"/>
      <c r="MG367" s="38"/>
      <c r="MH367" s="38"/>
      <c r="MI367" s="38"/>
      <c r="MJ367" s="38"/>
      <c r="MK367" s="38"/>
      <c r="ML367" s="38"/>
      <c r="MM367" s="38"/>
      <c r="MN367" s="38"/>
      <c r="MO367" s="38"/>
      <c r="MP367" s="38"/>
      <c r="MQ367" s="38"/>
      <c r="MR367" s="38"/>
      <c r="MS367" s="38"/>
      <c r="MT367" s="38"/>
      <c r="MU367" s="38"/>
      <c r="MV367" s="38"/>
      <c r="MW367" s="38"/>
      <c r="MX367" s="38"/>
      <c r="MY367" s="38"/>
      <c r="MZ367" s="38"/>
      <c r="NA367" s="38"/>
      <c r="NB367" s="38"/>
      <c r="NC367" s="38"/>
      <c r="ND367" s="38"/>
      <c r="NE367" s="38"/>
      <c r="NF367" s="38"/>
      <c r="NG367" s="38"/>
      <c r="NH367" s="38"/>
      <c r="NI367" s="38"/>
      <c r="NJ367" s="38"/>
      <c r="NK367" s="38"/>
      <c r="NL367" s="38"/>
      <c r="NM367" s="38"/>
      <c r="NN367" s="38"/>
      <c r="NO367" s="38"/>
      <c r="NP367" s="38"/>
      <c r="NQ367" s="38"/>
      <c r="NR367" s="38"/>
      <c r="NS367" s="38"/>
      <c r="NT367" s="38"/>
      <c r="NU367" s="38"/>
      <c r="NV367" s="38"/>
      <c r="NW367" s="38"/>
      <c r="NX367" s="38"/>
      <c r="NY367" s="38"/>
      <c r="NZ367" s="38"/>
      <c r="OA367" s="38"/>
      <c r="OB367" s="38"/>
      <c r="OC367" s="38"/>
      <c r="OD367" s="38"/>
      <c r="OE367" s="38"/>
      <c r="OF367" s="38"/>
      <c r="OG367" s="38"/>
      <c r="OH367" s="38"/>
      <c r="OI367" s="38"/>
      <c r="OJ367" s="38"/>
      <c r="OK367" s="38"/>
      <c r="OL367" s="38"/>
      <c r="OM367" s="38"/>
      <c r="ON367" s="38"/>
      <c r="OO367" s="38"/>
      <c r="OP367" s="38"/>
      <c r="OQ367" s="38"/>
      <c r="OR367" s="38"/>
      <c r="OS367" s="38"/>
      <c r="OT367" s="38"/>
      <c r="OU367" s="38"/>
      <c r="OV367" s="38"/>
      <c r="OW367" s="38"/>
      <c r="OX367" s="38"/>
      <c r="OY367" s="38"/>
      <c r="OZ367" s="38"/>
      <c r="PA367" s="38"/>
      <c r="PB367" s="38"/>
      <c r="PC367" s="38"/>
      <c r="PD367" s="38"/>
      <c r="PE367" s="38"/>
      <c r="PF367" s="38"/>
      <c r="PG367" s="38"/>
      <c r="PH367" s="38"/>
      <c r="PI367" s="38"/>
      <c r="PJ367" s="38"/>
      <c r="PK367" s="38"/>
      <c r="PL367" s="38"/>
      <c r="PM367" s="38"/>
      <c r="PN367" s="38"/>
      <c r="PO367" s="38"/>
      <c r="PP367" s="38"/>
      <c r="PQ367" s="38"/>
      <c r="PR367" s="38"/>
      <c r="PS367" s="38"/>
      <c r="PT367" s="38"/>
      <c r="PU367" s="38"/>
      <c r="PV367" s="38"/>
      <c r="PW367" s="38"/>
      <c r="PX367" s="38"/>
      <c r="PY367" s="38"/>
      <c r="PZ367" s="38"/>
      <c r="QA367" s="38"/>
      <c r="QB367" s="38"/>
      <c r="QC367" s="38"/>
      <c r="QD367" s="38"/>
      <c r="QE367" s="38"/>
      <c r="QF367" s="38"/>
      <c r="QG367" s="38"/>
      <c r="QH367" s="38"/>
      <c r="QI367" s="38"/>
      <c r="QJ367" s="38"/>
      <c r="QK367" s="38"/>
      <c r="QL367" s="38"/>
      <c r="QM367" s="38"/>
      <c r="QN367" s="38"/>
      <c r="QO367" s="38"/>
      <c r="QP367" s="38"/>
      <c r="QQ367" s="38"/>
      <c r="QR367" s="38"/>
      <c r="QS367" s="38"/>
      <c r="QT367" s="38"/>
      <c r="QU367" s="38"/>
      <c r="QV367" s="38"/>
      <c r="QW367" s="38"/>
      <c r="QX367" s="38"/>
      <c r="QY367" s="38"/>
      <c r="QZ367" s="38"/>
      <c r="RA367" s="38"/>
      <c r="RB367" s="38"/>
      <c r="RC367" s="38"/>
      <c r="RD367" s="38"/>
      <c r="RE367" s="38"/>
      <c r="RF367" s="38"/>
      <c r="RG367" s="38"/>
      <c r="RH367" s="38"/>
      <c r="RI367" s="38"/>
      <c r="RJ367" s="38"/>
      <c r="RK367" s="38"/>
      <c r="RL367" s="38"/>
      <c r="RM367" s="38"/>
      <c r="RN367" s="38"/>
      <c r="RO367" s="38"/>
      <c r="RP367" s="38"/>
      <c r="RQ367" s="38"/>
      <c r="RR367" s="38"/>
      <c r="RS367" s="38"/>
      <c r="RT367" s="38"/>
      <c r="RU367" s="38"/>
      <c r="RV367" s="38"/>
      <c r="RW367" s="38"/>
      <c r="RX367" s="38"/>
      <c r="RY367" s="38"/>
      <c r="RZ367" s="38"/>
      <c r="SA367" s="38"/>
      <c r="SB367" s="38"/>
      <c r="SC367" s="38"/>
      <c r="SD367" s="38"/>
      <c r="SE367" s="38"/>
      <c r="SF367" s="38"/>
      <c r="SG367" s="38"/>
      <c r="SH367" s="38"/>
      <c r="SI367" s="38"/>
      <c r="SJ367" s="38"/>
      <c r="SK367" s="38"/>
      <c r="SL367" s="38"/>
      <c r="SM367" s="38"/>
      <c r="SN367" s="38"/>
      <c r="SO367" s="38"/>
      <c r="SP367" s="38"/>
      <c r="SQ367" s="38"/>
      <c r="SR367" s="38"/>
      <c r="SS367" s="38"/>
      <c r="ST367" s="38"/>
      <c r="SU367" s="38"/>
      <c r="SV367" s="38"/>
      <c r="SW367" s="38"/>
      <c r="SX367" s="38"/>
      <c r="SY367" s="38"/>
      <c r="SZ367" s="38"/>
      <c r="TA367" s="38"/>
      <c r="TB367" s="38"/>
      <c r="TC367" s="38"/>
      <c r="TD367" s="38"/>
      <c r="TE367" s="38"/>
      <c r="TF367" s="38"/>
      <c r="TG367" s="38"/>
      <c r="TH367" s="38"/>
      <c r="TI367" s="38"/>
      <c r="TJ367" s="38"/>
      <c r="TK367" s="38"/>
      <c r="TL367" s="38"/>
      <c r="TM367" s="38"/>
      <c r="TN367" s="38"/>
      <c r="TO367" s="38"/>
      <c r="TP367" s="38"/>
      <c r="TQ367" s="38"/>
      <c r="TR367" s="38"/>
      <c r="TS367" s="38"/>
      <c r="TT367" s="38"/>
      <c r="TU367" s="38"/>
      <c r="TV367" s="38"/>
      <c r="TW367" s="38"/>
      <c r="TX367" s="38"/>
      <c r="TY367" s="38"/>
      <c r="TZ367" s="38"/>
      <c r="UA367" s="38"/>
      <c r="UB367" s="38"/>
      <c r="UC367" s="38"/>
      <c r="UD367" s="38"/>
      <c r="UE367" s="38"/>
      <c r="UF367" s="38"/>
      <c r="UG367" s="38"/>
      <c r="UH367" s="38"/>
      <c r="UI367" s="38"/>
      <c r="UJ367" s="38"/>
      <c r="UK367" s="38"/>
      <c r="UL367" s="38"/>
      <c r="UM367" s="38"/>
      <c r="UN367" s="38"/>
      <c r="UO367" s="38"/>
      <c r="UP367" s="38"/>
      <c r="UQ367" s="38"/>
      <c r="UR367" s="38"/>
      <c r="US367" s="38"/>
      <c r="UT367" s="38"/>
      <c r="UU367" s="38"/>
      <c r="UV367" s="38"/>
      <c r="UW367" s="38"/>
      <c r="UX367" s="38"/>
      <c r="UY367" s="38"/>
      <c r="UZ367" s="38"/>
      <c r="VA367" s="38"/>
      <c r="VB367" s="38"/>
      <c r="VC367" s="38"/>
      <c r="VD367" s="38"/>
      <c r="VE367" s="38"/>
      <c r="VF367" s="38"/>
      <c r="VG367" s="38"/>
      <c r="VH367" s="38"/>
      <c r="VI367" s="38"/>
      <c r="VJ367" s="38"/>
      <c r="VK367" s="38"/>
      <c r="VL367" s="38"/>
      <c r="VM367" s="38"/>
      <c r="VN367" s="38"/>
      <c r="VO367" s="38"/>
      <c r="VP367" s="38"/>
      <c r="VQ367" s="38"/>
      <c r="VR367" s="38"/>
      <c r="VS367" s="38"/>
      <c r="VT367" s="38"/>
      <c r="VU367" s="38"/>
      <c r="VV367" s="38"/>
      <c r="VW367" s="38"/>
      <c r="VX367" s="38"/>
      <c r="VY367" s="38"/>
      <c r="VZ367" s="38"/>
      <c r="WA367" s="38"/>
      <c r="WB367" s="38"/>
      <c r="WC367" s="38"/>
      <c r="WD367" s="38"/>
    </row>
    <row r="368" spans="1:602" s="37" customFormat="1" ht="131.25" customHeight="1">
      <c r="A368" s="507"/>
      <c r="B368" s="536"/>
      <c r="C368" s="573"/>
      <c r="D368" s="574"/>
      <c r="E368" s="53" t="s">
        <v>791</v>
      </c>
      <c r="F368" s="53" t="s">
        <v>136</v>
      </c>
      <c r="G368" s="543">
        <v>43831</v>
      </c>
      <c r="H368" s="543" t="s">
        <v>137</v>
      </c>
      <c r="I368" s="303" t="s">
        <v>14</v>
      </c>
      <c r="J368" s="303" t="s">
        <v>141</v>
      </c>
      <c r="K368" s="575" t="s">
        <v>795</v>
      </c>
      <c r="L368" s="303" t="s">
        <v>202</v>
      </c>
      <c r="M368" s="569">
        <v>9786028</v>
      </c>
      <c r="N368" s="569">
        <v>9786028</v>
      </c>
      <c r="O368" s="569">
        <v>590000</v>
      </c>
      <c r="P368" s="576">
        <v>0</v>
      </c>
      <c r="Q368" s="577">
        <v>0</v>
      </c>
      <c r="R368" s="577">
        <v>0</v>
      </c>
      <c r="S368" s="578">
        <v>3</v>
      </c>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c r="EA368" s="38"/>
      <c r="EB368" s="38"/>
      <c r="EC368" s="38"/>
      <c r="ED368" s="38"/>
      <c r="EE368" s="38"/>
      <c r="EF368" s="38"/>
      <c r="EG368" s="38"/>
      <c r="EH368" s="38"/>
      <c r="EI368" s="38"/>
      <c r="EJ368" s="38"/>
      <c r="EK368" s="38"/>
      <c r="EL368" s="38"/>
      <c r="EM368" s="38"/>
      <c r="EN368" s="38"/>
      <c r="EO368" s="38"/>
      <c r="EP368" s="38"/>
      <c r="EQ368" s="38"/>
      <c r="ER368" s="38"/>
      <c r="ES368" s="38"/>
      <c r="ET368" s="38"/>
      <c r="EU368" s="38"/>
      <c r="EV368" s="38"/>
      <c r="EW368" s="38"/>
      <c r="EX368" s="38"/>
      <c r="EY368" s="38"/>
      <c r="EZ368" s="38"/>
      <c r="FA368" s="38"/>
      <c r="FB368" s="38"/>
      <c r="FC368" s="38"/>
      <c r="FD368" s="38"/>
      <c r="FE368" s="38"/>
      <c r="FF368" s="38"/>
      <c r="FG368" s="38"/>
      <c r="FH368" s="38"/>
      <c r="FI368" s="38"/>
      <c r="FJ368" s="38"/>
      <c r="FK368" s="38"/>
      <c r="FL368" s="38"/>
      <c r="FM368" s="38"/>
      <c r="FN368" s="38"/>
      <c r="FO368" s="38"/>
      <c r="FP368" s="38"/>
      <c r="FQ368" s="38"/>
      <c r="FR368" s="38"/>
      <c r="FS368" s="38"/>
      <c r="FT368" s="38"/>
      <c r="FU368" s="38"/>
      <c r="FV368" s="38"/>
      <c r="FW368" s="38"/>
      <c r="FX368" s="38"/>
      <c r="FY368" s="38"/>
      <c r="FZ368" s="38"/>
      <c r="GA368" s="38"/>
      <c r="GB368" s="38"/>
      <c r="GC368" s="38"/>
      <c r="GD368" s="38"/>
      <c r="GE368" s="38"/>
      <c r="GF368" s="38"/>
      <c r="GG368" s="38"/>
      <c r="GH368" s="38"/>
      <c r="GI368" s="38"/>
      <c r="GJ368" s="38"/>
      <c r="GK368" s="38"/>
      <c r="GL368" s="38"/>
      <c r="GM368" s="38"/>
      <c r="GN368" s="38"/>
      <c r="GO368" s="38"/>
      <c r="GP368" s="38"/>
      <c r="GQ368" s="38"/>
      <c r="GR368" s="38"/>
      <c r="GS368" s="38"/>
      <c r="GT368" s="38"/>
      <c r="GU368" s="38"/>
      <c r="GV368" s="38"/>
      <c r="GW368" s="38"/>
      <c r="GX368" s="38"/>
      <c r="GY368" s="38"/>
      <c r="GZ368" s="38"/>
      <c r="HA368" s="38"/>
      <c r="HB368" s="38"/>
      <c r="HC368" s="38"/>
      <c r="HD368" s="38"/>
      <c r="HE368" s="38"/>
      <c r="HF368" s="38"/>
      <c r="HG368" s="38"/>
      <c r="HH368" s="38"/>
      <c r="HI368" s="38"/>
      <c r="HJ368" s="38"/>
      <c r="HK368" s="38"/>
      <c r="HL368" s="38"/>
      <c r="HM368" s="38"/>
      <c r="HN368" s="38"/>
      <c r="HO368" s="38"/>
      <c r="HP368" s="38"/>
      <c r="HQ368" s="38"/>
      <c r="HR368" s="38"/>
      <c r="HS368" s="38"/>
      <c r="HT368" s="38"/>
      <c r="HU368" s="38"/>
      <c r="HV368" s="38"/>
      <c r="HW368" s="38"/>
      <c r="HX368" s="38"/>
      <c r="HY368" s="38"/>
      <c r="HZ368" s="38"/>
      <c r="IA368" s="38"/>
      <c r="IB368" s="38"/>
      <c r="IC368" s="38"/>
      <c r="ID368" s="38"/>
      <c r="IE368" s="38"/>
      <c r="IF368" s="38"/>
      <c r="IG368" s="38"/>
      <c r="IH368" s="38"/>
      <c r="II368" s="38"/>
      <c r="IJ368" s="38"/>
      <c r="IK368" s="38"/>
      <c r="IL368" s="38"/>
      <c r="IM368" s="38"/>
      <c r="IN368" s="38"/>
      <c r="IO368" s="38"/>
      <c r="IP368" s="38"/>
      <c r="IQ368" s="38"/>
      <c r="IR368" s="38"/>
      <c r="IS368" s="38"/>
      <c r="IT368" s="38"/>
      <c r="IU368" s="38"/>
      <c r="IV368" s="38"/>
      <c r="IW368" s="38"/>
      <c r="IX368" s="38"/>
      <c r="IY368" s="38"/>
      <c r="IZ368" s="38"/>
      <c r="JA368" s="38"/>
      <c r="JB368" s="38"/>
      <c r="JC368" s="38"/>
      <c r="JD368" s="38"/>
      <c r="JE368" s="38"/>
      <c r="JF368" s="38"/>
      <c r="JG368" s="38"/>
      <c r="JH368" s="38"/>
      <c r="JI368" s="38"/>
      <c r="JJ368" s="38"/>
      <c r="JK368" s="38"/>
      <c r="JL368" s="38"/>
      <c r="JM368" s="38"/>
      <c r="JN368" s="38"/>
      <c r="JO368" s="38"/>
      <c r="JP368" s="38"/>
      <c r="JQ368" s="38"/>
      <c r="JR368" s="38"/>
      <c r="JS368" s="38"/>
      <c r="JT368" s="38"/>
      <c r="JU368" s="38"/>
      <c r="JV368" s="38"/>
      <c r="JW368" s="38"/>
      <c r="JX368" s="38"/>
      <c r="JY368" s="38"/>
      <c r="JZ368" s="38"/>
      <c r="KA368" s="38"/>
      <c r="KB368" s="38"/>
      <c r="KC368" s="38"/>
      <c r="KD368" s="38"/>
      <c r="KE368" s="38"/>
      <c r="KF368" s="38"/>
      <c r="KG368" s="38"/>
      <c r="KH368" s="38"/>
      <c r="KI368" s="38"/>
      <c r="KJ368" s="38"/>
      <c r="KK368" s="38"/>
      <c r="KL368" s="38"/>
      <c r="KM368" s="38"/>
      <c r="KN368" s="38"/>
      <c r="KO368" s="38"/>
      <c r="KP368" s="38"/>
      <c r="KQ368" s="38"/>
      <c r="KR368" s="38"/>
      <c r="KS368" s="38"/>
      <c r="KT368" s="38"/>
      <c r="KU368" s="38"/>
      <c r="KV368" s="38"/>
      <c r="KW368" s="38"/>
      <c r="KX368" s="38"/>
      <c r="KY368" s="38"/>
      <c r="KZ368" s="38"/>
      <c r="LA368" s="38"/>
      <c r="LB368" s="38"/>
      <c r="LC368" s="38"/>
      <c r="LD368" s="38"/>
      <c r="LE368" s="38"/>
      <c r="LF368" s="38"/>
      <c r="LG368" s="38"/>
      <c r="LH368" s="38"/>
      <c r="LI368" s="38"/>
      <c r="LJ368" s="38"/>
      <c r="LK368" s="38"/>
      <c r="LL368" s="38"/>
      <c r="LM368" s="38"/>
      <c r="LN368" s="38"/>
      <c r="LO368" s="38"/>
      <c r="LP368" s="38"/>
      <c r="LQ368" s="38"/>
      <c r="LR368" s="38"/>
      <c r="LS368" s="38"/>
      <c r="LT368" s="38"/>
      <c r="LU368" s="38"/>
      <c r="LV368" s="38"/>
      <c r="LW368" s="38"/>
      <c r="LX368" s="38"/>
      <c r="LY368" s="38"/>
      <c r="LZ368" s="38"/>
      <c r="MA368" s="38"/>
      <c r="MB368" s="38"/>
      <c r="MC368" s="38"/>
      <c r="MD368" s="38"/>
      <c r="ME368" s="38"/>
      <c r="MF368" s="38"/>
      <c r="MG368" s="38"/>
      <c r="MH368" s="38"/>
      <c r="MI368" s="38"/>
      <c r="MJ368" s="38"/>
      <c r="MK368" s="38"/>
      <c r="ML368" s="38"/>
      <c r="MM368" s="38"/>
      <c r="MN368" s="38"/>
      <c r="MO368" s="38"/>
      <c r="MP368" s="38"/>
      <c r="MQ368" s="38"/>
      <c r="MR368" s="38"/>
      <c r="MS368" s="38"/>
      <c r="MT368" s="38"/>
      <c r="MU368" s="38"/>
      <c r="MV368" s="38"/>
      <c r="MW368" s="38"/>
      <c r="MX368" s="38"/>
      <c r="MY368" s="38"/>
      <c r="MZ368" s="38"/>
      <c r="NA368" s="38"/>
      <c r="NB368" s="38"/>
      <c r="NC368" s="38"/>
      <c r="ND368" s="38"/>
      <c r="NE368" s="38"/>
      <c r="NF368" s="38"/>
      <c r="NG368" s="38"/>
      <c r="NH368" s="38"/>
      <c r="NI368" s="38"/>
      <c r="NJ368" s="38"/>
      <c r="NK368" s="38"/>
      <c r="NL368" s="38"/>
      <c r="NM368" s="38"/>
      <c r="NN368" s="38"/>
      <c r="NO368" s="38"/>
      <c r="NP368" s="38"/>
      <c r="NQ368" s="38"/>
      <c r="NR368" s="38"/>
      <c r="NS368" s="38"/>
      <c r="NT368" s="38"/>
      <c r="NU368" s="38"/>
      <c r="NV368" s="38"/>
      <c r="NW368" s="38"/>
      <c r="NX368" s="38"/>
      <c r="NY368" s="38"/>
      <c r="NZ368" s="38"/>
      <c r="OA368" s="38"/>
      <c r="OB368" s="38"/>
      <c r="OC368" s="38"/>
      <c r="OD368" s="38"/>
      <c r="OE368" s="38"/>
      <c r="OF368" s="38"/>
      <c r="OG368" s="38"/>
      <c r="OH368" s="38"/>
      <c r="OI368" s="38"/>
      <c r="OJ368" s="38"/>
      <c r="OK368" s="38"/>
      <c r="OL368" s="38"/>
      <c r="OM368" s="38"/>
      <c r="ON368" s="38"/>
      <c r="OO368" s="38"/>
      <c r="OP368" s="38"/>
      <c r="OQ368" s="38"/>
      <c r="OR368" s="38"/>
      <c r="OS368" s="38"/>
      <c r="OT368" s="38"/>
      <c r="OU368" s="38"/>
      <c r="OV368" s="38"/>
      <c r="OW368" s="38"/>
      <c r="OX368" s="38"/>
      <c r="OY368" s="38"/>
      <c r="OZ368" s="38"/>
      <c r="PA368" s="38"/>
      <c r="PB368" s="38"/>
      <c r="PC368" s="38"/>
      <c r="PD368" s="38"/>
      <c r="PE368" s="38"/>
      <c r="PF368" s="38"/>
      <c r="PG368" s="38"/>
      <c r="PH368" s="38"/>
      <c r="PI368" s="38"/>
      <c r="PJ368" s="38"/>
      <c r="PK368" s="38"/>
      <c r="PL368" s="38"/>
      <c r="PM368" s="38"/>
      <c r="PN368" s="38"/>
      <c r="PO368" s="38"/>
      <c r="PP368" s="38"/>
      <c r="PQ368" s="38"/>
      <c r="PR368" s="38"/>
      <c r="PS368" s="38"/>
      <c r="PT368" s="38"/>
      <c r="PU368" s="38"/>
      <c r="PV368" s="38"/>
      <c r="PW368" s="38"/>
      <c r="PX368" s="38"/>
      <c r="PY368" s="38"/>
      <c r="PZ368" s="38"/>
      <c r="QA368" s="38"/>
      <c r="QB368" s="38"/>
      <c r="QC368" s="38"/>
      <c r="QD368" s="38"/>
      <c r="QE368" s="38"/>
      <c r="QF368" s="38"/>
      <c r="QG368" s="38"/>
      <c r="QH368" s="38"/>
      <c r="QI368" s="38"/>
      <c r="QJ368" s="38"/>
      <c r="QK368" s="38"/>
      <c r="QL368" s="38"/>
      <c r="QM368" s="38"/>
      <c r="QN368" s="38"/>
      <c r="QO368" s="38"/>
      <c r="QP368" s="38"/>
      <c r="QQ368" s="38"/>
      <c r="QR368" s="38"/>
      <c r="QS368" s="38"/>
      <c r="QT368" s="38"/>
      <c r="QU368" s="38"/>
      <c r="QV368" s="38"/>
      <c r="QW368" s="38"/>
      <c r="QX368" s="38"/>
      <c r="QY368" s="38"/>
      <c r="QZ368" s="38"/>
      <c r="RA368" s="38"/>
      <c r="RB368" s="38"/>
      <c r="RC368" s="38"/>
      <c r="RD368" s="38"/>
      <c r="RE368" s="38"/>
      <c r="RF368" s="38"/>
      <c r="RG368" s="38"/>
      <c r="RH368" s="38"/>
      <c r="RI368" s="38"/>
      <c r="RJ368" s="38"/>
      <c r="RK368" s="38"/>
      <c r="RL368" s="38"/>
      <c r="RM368" s="38"/>
      <c r="RN368" s="38"/>
      <c r="RO368" s="38"/>
      <c r="RP368" s="38"/>
      <c r="RQ368" s="38"/>
      <c r="RR368" s="38"/>
      <c r="RS368" s="38"/>
      <c r="RT368" s="38"/>
      <c r="RU368" s="38"/>
      <c r="RV368" s="38"/>
      <c r="RW368" s="38"/>
      <c r="RX368" s="38"/>
      <c r="RY368" s="38"/>
      <c r="RZ368" s="38"/>
      <c r="SA368" s="38"/>
      <c r="SB368" s="38"/>
      <c r="SC368" s="38"/>
      <c r="SD368" s="38"/>
      <c r="SE368" s="38"/>
      <c r="SF368" s="38"/>
      <c r="SG368" s="38"/>
      <c r="SH368" s="38"/>
      <c r="SI368" s="38"/>
      <c r="SJ368" s="38"/>
      <c r="SK368" s="38"/>
      <c r="SL368" s="38"/>
      <c r="SM368" s="38"/>
      <c r="SN368" s="38"/>
      <c r="SO368" s="38"/>
      <c r="SP368" s="38"/>
      <c r="SQ368" s="38"/>
      <c r="SR368" s="38"/>
      <c r="SS368" s="38"/>
      <c r="ST368" s="38"/>
      <c r="SU368" s="38"/>
      <c r="SV368" s="38"/>
      <c r="SW368" s="38"/>
      <c r="SX368" s="38"/>
      <c r="SY368" s="38"/>
      <c r="SZ368" s="38"/>
      <c r="TA368" s="38"/>
      <c r="TB368" s="38"/>
      <c r="TC368" s="38"/>
      <c r="TD368" s="38"/>
      <c r="TE368" s="38"/>
      <c r="TF368" s="38"/>
      <c r="TG368" s="38"/>
      <c r="TH368" s="38"/>
      <c r="TI368" s="38"/>
      <c r="TJ368" s="38"/>
      <c r="TK368" s="38"/>
      <c r="TL368" s="38"/>
      <c r="TM368" s="38"/>
      <c r="TN368" s="38"/>
      <c r="TO368" s="38"/>
      <c r="TP368" s="38"/>
      <c r="TQ368" s="38"/>
      <c r="TR368" s="38"/>
      <c r="TS368" s="38"/>
      <c r="TT368" s="38"/>
      <c r="TU368" s="38"/>
      <c r="TV368" s="38"/>
      <c r="TW368" s="38"/>
      <c r="TX368" s="38"/>
      <c r="TY368" s="38"/>
      <c r="TZ368" s="38"/>
      <c r="UA368" s="38"/>
      <c r="UB368" s="38"/>
      <c r="UC368" s="38"/>
      <c r="UD368" s="38"/>
      <c r="UE368" s="38"/>
      <c r="UF368" s="38"/>
      <c r="UG368" s="38"/>
      <c r="UH368" s="38"/>
      <c r="UI368" s="38"/>
      <c r="UJ368" s="38"/>
      <c r="UK368" s="38"/>
      <c r="UL368" s="38"/>
      <c r="UM368" s="38"/>
      <c r="UN368" s="38"/>
      <c r="UO368" s="38"/>
      <c r="UP368" s="38"/>
      <c r="UQ368" s="38"/>
      <c r="UR368" s="38"/>
      <c r="US368" s="38"/>
      <c r="UT368" s="38"/>
      <c r="UU368" s="38"/>
      <c r="UV368" s="38"/>
      <c r="UW368" s="38"/>
      <c r="UX368" s="38"/>
      <c r="UY368" s="38"/>
      <c r="UZ368" s="38"/>
      <c r="VA368" s="38"/>
      <c r="VB368" s="38"/>
      <c r="VC368" s="38"/>
      <c r="VD368" s="38"/>
      <c r="VE368" s="38"/>
      <c r="VF368" s="38"/>
      <c r="VG368" s="38"/>
      <c r="VH368" s="38"/>
      <c r="VI368" s="38"/>
      <c r="VJ368" s="38"/>
      <c r="VK368" s="38"/>
      <c r="VL368" s="38"/>
      <c r="VM368" s="38"/>
      <c r="VN368" s="38"/>
      <c r="VO368" s="38"/>
      <c r="VP368" s="38"/>
      <c r="VQ368" s="38"/>
      <c r="VR368" s="38"/>
      <c r="VS368" s="38"/>
      <c r="VT368" s="38"/>
      <c r="VU368" s="38"/>
      <c r="VV368" s="38"/>
      <c r="VW368" s="38"/>
      <c r="VX368" s="38"/>
      <c r="VY368" s="38"/>
      <c r="VZ368" s="38"/>
      <c r="WA368" s="38"/>
      <c r="WB368" s="38"/>
      <c r="WC368" s="38"/>
      <c r="WD368" s="38"/>
    </row>
    <row r="369" spans="1:602" s="37" customFormat="1" ht="89.25" customHeight="1">
      <c r="A369" s="507"/>
      <c r="B369" s="527" t="s">
        <v>831</v>
      </c>
      <c r="C369" s="527" t="s">
        <v>832</v>
      </c>
      <c r="D369" s="50" t="s">
        <v>787</v>
      </c>
      <c r="E369" s="55" t="s">
        <v>783</v>
      </c>
      <c r="F369" s="55" t="s">
        <v>136</v>
      </c>
      <c r="G369" s="518">
        <v>40057</v>
      </c>
      <c r="H369" s="518" t="s">
        <v>137</v>
      </c>
      <c r="I369" s="64" t="s">
        <v>14</v>
      </c>
      <c r="J369" s="64" t="s">
        <v>141</v>
      </c>
      <c r="K369" s="64" t="s">
        <v>833</v>
      </c>
      <c r="L369" s="64" t="s">
        <v>146</v>
      </c>
      <c r="M369" s="505">
        <f>M370</f>
        <v>3860000</v>
      </c>
      <c r="N369" s="505">
        <f>N370</f>
        <v>3782800</v>
      </c>
      <c r="O369" s="505">
        <f>O370</f>
        <v>0</v>
      </c>
      <c r="P369" s="541">
        <f>P370</f>
        <v>0</v>
      </c>
      <c r="Q369" s="505">
        <v>0</v>
      </c>
      <c r="R369" s="505">
        <v>0</v>
      </c>
      <c r="S369" s="535"/>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c r="EA369" s="38"/>
      <c r="EB369" s="38"/>
      <c r="EC369" s="38"/>
      <c r="ED369" s="38"/>
      <c r="EE369" s="38"/>
      <c r="EF369" s="38"/>
      <c r="EG369" s="38"/>
      <c r="EH369" s="38"/>
      <c r="EI369" s="38"/>
      <c r="EJ369" s="38"/>
      <c r="EK369" s="38"/>
      <c r="EL369" s="38"/>
      <c r="EM369" s="38"/>
      <c r="EN369" s="38"/>
      <c r="EO369" s="38"/>
      <c r="EP369" s="38"/>
      <c r="EQ369" s="38"/>
      <c r="ER369" s="38"/>
      <c r="ES369" s="38"/>
      <c r="ET369" s="38"/>
      <c r="EU369" s="38"/>
      <c r="EV369" s="38"/>
      <c r="EW369" s="38"/>
      <c r="EX369" s="38"/>
      <c r="EY369" s="38"/>
      <c r="EZ369" s="38"/>
      <c r="FA369" s="38"/>
      <c r="FB369" s="38"/>
      <c r="FC369" s="38"/>
      <c r="FD369" s="38"/>
      <c r="FE369" s="38"/>
      <c r="FF369" s="38"/>
      <c r="FG369" s="38"/>
      <c r="FH369" s="38"/>
      <c r="FI369" s="38"/>
      <c r="FJ369" s="38"/>
      <c r="FK369" s="38"/>
      <c r="FL369" s="38"/>
      <c r="FM369" s="38"/>
      <c r="FN369" s="38"/>
      <c r="FO369" s="38"/>
      <c r="FP369" s="38"/>
      <c r="FQ369" s="38"/>
      <c r="FR369" s="38"/>
      <c r="FS369" s="38"/>
      <c r="FT369" s="38"/>
      <c r="FU369" s="38"/>
      <c r="FV369" s="38"/>
      <c r="FW369" s="38"/>
      <c r="FX369" s="38"/>
      <c r="FY369" s="38"/>
      <c r="FZ369" s="38"/>
      <c r="GA369" s="38"/>
      <c r="GB369" s="38"/>
      <c r="GC369" s="38"/>
      <c r="GD369" s="38"/>
      <c r="GE369" s="38"/>
      <c r="GF369" s="38"/>
      <c r="GG369" s="38"/>
      <c r="GH369" s="38"/>
      <c r="GI369" s="38"/>
      <c r="GJ369" s="38"/>
      <c r="GK369" s="38"/>
      <c r="GL369" s="38"/>
      <c r="GM369" s="38"/>
      <c r="GN369" s="38"/>
      <c r="GO369" s="38"/>
      <c r="GP369" s="38"/>
      <c r="GQ369" s="38"/>
      <c r="GR369" s="38"/>
      <c r="GS369" s="38"/>
      <c r="GT369" s="38"/>
      <c r="GU369" s="38"/>
      <c r="GV369" s="38"/>
      <c r="GW369" s="38"/>
      <c r="GX369" s="38"/>
      <c r="GY369" s="38"/>
      <c r="GZ369" s="38"/>
      <c r="HA369" s="38"/>
      <c r="HB369" s="38"/>
      <c r="HC369" s="38"/>
      <c r="HD369" s="38"/>
      <c r="HE369" s="38"/>
      <c r="HF369" s="38"/>
      <c r="HG369" s="38"/>
      <c r="HH369" s="38"/>
      <c r="HI369" s="38"/>
      <c r="HJ369" s="38"/>
      <c r="HK369" s="38"/>
      <c r="HL369" s="38"/>
      <c r="HM369" s="38"/>
      <c r="HN369" s="38"/>
      <c r="HO369" s="38"/>
      <c r="HP369" s="38"/>
      <c r="HQ369" s="38"/>
      <c r="HR369" s="38"/>
      <c r="HS369" s="38"/>
      <c r="HT369" s="38"/>
      <c r="HU369" s="38"/>
      <c r="HV369" s="38"/>
      <c r="HW369" s="38"/>
      <c r="HX369" s="38"/>
      <c r="HY369" s="38"/>
      <c r="HZ369" s="38"/>
      <c r="IA369" s="38"/>
      <c r="IB369" s="38"/>
      <c r="IC369" s="38"/>
      <c r="ID369" s="38"/>
      <c r="IE369" s="38"/>
      <c r="IF369" s="38"/>
      <c r="IG369" s="38"/>
      <c r="IH369" s="38"/>
      <c r="II369" s="38"/>
      <c r="IJ369" s="38"/>
      <c r="IK369" s="38"/>
      <c r="IL369" s="38"/>
      <c r="IM369" s="38"/>
      <c r="IN369" s="38"/>
      <c r="IO369" s="38"/>
      <c r="IP369" s="38"/>
      <c r="IQ369" s="38"/>
      <c r="IR369" s="38"/>
      <c r="IS369" s="38"/>
      <c r="IT369" s="38"/>
      <c r="IU369" s="38"/>
      <c r="IV369" s="38"/>
      <c r="IW369" s="38"/>
      <c r="IX369" s="38"/>
      <c r="IY369" s="38"/>
      <c r="IZ369" s="38"/>
      <c r="JA369" s="38"/>
      <c r="JB369" s="38"/>
      <c r="JC369" s="38"/>
      <c r="JD369" s="38"/>
      <c r="JE369" s="38"/>
      <c r="JF369" s="38"/>
      <c r="JG369" s="38"/>
      <c r="JH369" s="38"/>
      <c r="JI369" s="38"/>
      <c r="JJ369" s="38"/>
      <c r="JK369" s="38"/>
      <c r="JL369" s="38"/>
      <c r="JM369" s="38"/>
      <c r="JN369" s="38"/>
      <c r="JO369" s="38"/>
      <c r="JP369" s="38"/>
      <c r="JQ369" s="38"/>
      <c r="JR369" s="38"/>
      <c r="JS369" s="38"/>
      <c r="JT369" s="38"/>
      <c r="JU369" s="38"/>
      <c r="JV369" s="38"/>
      <c r="JW369" s="38"/>
      <c r="JX369" s="38"/>
      <c r="JY369" s="38"/>
      <c r="JZ369" s="38"/>
      <c r="KA369" s="38"/>
      <c r="KB369" s="38"/>
      <c r="KC369" s="38"/>
      <c r="KD369" s="38"/>
      <c r="KE369" s="38"/>
      <c r="KF369" s="38"/>
      <c r="KG369" s="38"/>
      <c r="KH369" s="38"/>
      <c r="KI369" s="38"/>
      <c r="KJ369" s="38"/>
      <c r="KK369" s="38"/>
      <c r="KL369" s="38"/>
      <c r="KM369" s="38"/>
      <c r="KN369" s="38"/>
      <c r="KO369" s="38"/>
      <c r="KP369" s="38"/>
      <c r="KQ369" s="38"/>
      <c r="KR369" s="38"/>
      <c r="KS369" s="38"/>
      <c r="KT369" s="38"/>
      <c r="KU369" s="38"/>
      <c r="KV369" s="38"/>
      <c r="KW369" s="38"/>
      <c r="KX369" s="38"/>
      <c r="KY369" s="38"/>
      <c r="KZ369" s="38"/>
      <c r="LA369" s="38"/>
      <c r="LB369" s="38"/>
      <c r="LC369" s="38"/>
      <c r="LD369" s="38"/>
      <c r="LE369" s="38"/>
      <c r="LF369" s="38"/>
      <c r="LG369" s="38"/>
      <c r="LH369" s="38"/>
      <c r="LI369" s="38"/>
      <c r="LJ369" s="38"/>
      <c r="LK369" s="38"/>
      <c r="LL369" s="38"/>
      <c r="LM369" s="38"/>
      <c r="LN369" s="38"/>
      <c r="LO369" s="38"/>
      <c r="LP369" s="38"/>
      <c r="LQ369" s="38"/>
      <c r="LR369" s="38"/>
      <c r="LS369" s="38"/>
      <c r="LT369" s="38"/>
      <c r="LU369" s="38"/>
      <c r="LV369" s="38"/>
      <c r="LW369" s="38"/>
      <c r="LX369" s="38"/>
      <c r="LY369" s="38"/>
      <c r="LZ369" s="38"/>
      <c r="MA369" s="38"/>
      <c r="MB369" s="38"/>
      <c r="MC369" s="38"/>
      <c r="MD369" s="38"/>
      <c r="ME369" s="38"/>
      <c r="MF369" s="38"/>
      <c r="MG369" s="38"/>
      <c r="MH369" s="38"/>
      <c r="MI369" s="38"/>
      <c r="MJ369" s="38"/>
      <c r="MK369" s="38"/>
      <c r="ML369" s="38"/>
      <c r="MM369" s="38"/>
      <c r="MN369" s="38"/>
      <c r="MO369" s="38"/>
      <c r="MP369" s="38"/>
      <c r="MQ369" s="38"/>
      <c r="MR369" s="38"/>
      <c r="MS369" s="38"/>
      <c r="MT369" s="38"/>
      <c r="MU369" s="38"/>
      <c r="MV369" s="38"/>
      <c r="MW369" s="38"/>
      <c r="MX369" s="38"/>
      <c r="MY369" s="38"/>
      <c r="MZ369" s="38"/>
      <c r="NA369" s="38"/>
      <c r="NB369" s="38"/>
      <c r="NC369" s="38"/>
      <c r="ND369" s="38"/>
      <c r="NE369" s="38"/>
      <c r="NF369" s="38"/>
      <c r="NG369" s="38"/>
      <c r="NH369" s="38"/>
      <c r="NI369" s="38"/>
      <c r="NJ369" s="38"/>
      <c r="NK369" s="38"/>
      <c r="NL369" s="38"/>
      <c r="NM369" s="38"/>
      <c r="NN369" s="38"/>
      <c r="NO369" s="38"/>
      <c r="NP369" s="38"/>
      <c r="NQ369" s="38"/>
      <c r="NR369" s="38"/>
      <c r="NS369" s="38"/>
      <c r="NT369" s="38"/>
      <c r="NU369" s="38"/>
      <c r="NV369" s="38"/>
      <c r="NW369" s="38"/>
      <c r="NX369" s="38"/>
      <c r="NY369" s="38"/>
      <c r="NZ369" s="38"/>
      <c r="OA369" s="38"/>
      <c r="OB369" s="38"/>
      <c r="OC369" s="38"/>
      <c r="OD369" s="38"/>
      <c r="OE369" s="38"/>
      <c r="OF369" s="38"/>
      <c r="OG369" s="38"/>
      <c r="OH369" s="38"/>
      <c r="OI369" s="38"/>
      <c r="OJ369" s="38"/>
      <c r="OK369" s="38"/>
      <c r="OL369" s="38"/>
      <c r="OM369" s="38"/>
      <c r="ON369" s="38"/>
      <c r="OO369" s="38"/>
      <c r="OP369" s="38"/>
      <c r="OQ369" s="38"/>
      <c r="OR369" s="38"/>
      <c r="OS369" s="38"/>
      <c r="OT369" s="38"/>
      <c r="OU369" s="38"/>
      <c r="OV369" s="38"/>
      <c r="OW369" s="38"/>
      <c r="OX369" s="38"/>
      <c r="OY369" s="38"/>
      <c r="OZ369" s="38"/>
      <c r="PA369" s="38"/>
      <c r="PB369" s="38"/>
      <c r="PC369" s="38"/>
      <c r="PD369" s="38"/>
      <c r="PE369" s="38"/>
      <c r="PF369" s="38"/>
      <c r="PG369" s="38"/>
      <c r="PH369" s="38"/>
      <c r="PI369" s="38"/>
      <c r="PJ369" s="38"/>
      <c r="PK369" s="38"/>
      <c r="PL369" s="38"/>
      <c r="PM369" s="38"/>
      <c r="PN369" s="38"/>
      <c r="PO369" s="38"/>
      <c r="PP369" s="38"/>
      <c r="PQ369" s="38"/>
      <c r="PR369" s="38"/>
      <c r="PS369" s="38"/>
      <c r="PT369" s="38"/>
      <c r="PU369" s="38"/>
      <c r="PV369" s="38"/>
      <c r="PW369" s="38"/>
      <c r="PX369" s="38"/>
      <c r="PY369" s="38"/>
      <c r="PZ369" s="38"/>
      <c r="QA369" s="38"/>
      <c r="QB369" s="38"/>
      <c r="QC369" s="38"/>
      <c r="QD369" s="38"/>
      <c r="QE369" s="38"/>
      <c r="QF369" s="38"/>
      <c r="QG369" s="38"/>
      <c r="QH369" s="38"/>
      <c r="QI369" s="38"/>
      <c r="QJ369" s="38"/>
      <c r="QK369" s="38"/>
      <c r="QL369" s="38"/>
      <c r="QM369" s="38"/>
      <c r="QN369" s="38"/>
      <c r="QO369" s="38"/>
      <c r="QP369" s="38"/>
      <c r="QQ369" s="38"/>
      <c r="QR369" s="38"/>
      <c r="QS369" s="38"/>
      <c r="QT369" s="38"/>
      <c r="QU369" s="38"/>
      <c r="QV369" s="38"/>
      <c r="QW369" s="38"/>
      <c r="QX369" s="38"/>
      <c r="QY369" s="38"/>
      <c r="QZ369" s="38"/>
      <c r="RA369" s="38"/>
      <c r="RB369" s="38"/>
      <c r="RC369" s="38"/>
      <c r="RD369" s="38"/>
      <c r="RE369" s="38"/>
      <c r="RF369" s="38"/>
      <c r="RG369" s="38"/>
      <c r="RH369" s="38"/>
      <c r="RI369" s="38"/>
      <c r="RJ369" s="38"/>
      <c r="RK369" s="38"/>
      <c r="RL369" s="38"/>
      <c r="RM369" s="38"/>
      <c r="RN369" s="38"/>
      <c r="RO369" s="38"/>
      <c r="RP369" s="38"/>
      <c r="RQ369" s="38"/>
      <c r="RR369" s="38"/>
      <c r="RS369" s="38"/>
      <c r="RT369" s="38"/>
      <c r="RU369" s="38"/>
      <c r="RV369" s="38"/>
      <c r="RW369" s="38"/>
      <c r="RX369" s="38"/>
      <c r="RY369" s="38"/>
      <c r="RZ369" s="38"/>
      <c r="SA369" s="38"/>
      <c r="SB369" s="38"/>
      <c r="SC369" s="38"/>
      <c r="SD369" s="38"/>
      <c r="SE369" s="38"/>
      <c r="SF369" s="38"/>
      <c r="SG369" s="38"/>
      <c r="SH369" s="38"/>
      <c r="SI369" s="38"/>
      <c r="SJ369" s="38"/>
      <c r="SK369" s="38"/>
      <c r="SL369" s="38"/>
      <c r="SM369" s="38"/>
      <c r="SN369" s="38"/>
      <c r="SO369" s="38"/>
      <c r="SP369" s="38"/>
      <c r="SQ369" s="38"/>
      <c r="SR369" s="38"/>
      <c r="SS369" s="38"/>
      <c r="ST369" s="38"/>
      <c r="SU369" s="38"/>
      <c r="SV369" s="38"/>
      <c r="SW369" s="38"/>
      <c r="SX369" s="38"/>
      <c r="SY369" s="38"/>
      <c r="SZ369" s="38"/>
      <c r="TA369" s="38"/>
      <c r="TB369" s="38"/>
      <c r="TC369" s="38"/>
      <c r="TD369" s="38"/>
      <c r="TE369" s="38"/>
      <c r="TF369" s="38"/>
      <c r="TG369" s="38"/>
      <c r="TH369" s="38"/>
      <c r="TI369" s="38"/>
      <c r="TJ369" s="38"/>
      <c r="TK369" s="38"/>
      <c r="TL369" s="38"/>
      <c r="TM369" s="38"/>
      <c r="TN369" s="38"/>
      <c r="TO369" s="38"/>
      <c r="TP369" s="38"/>
      <c r="TQ369" s="38"/>
      <c r="TR369" s="38"/>
      <c r="TS369" s="38"/>
      <c r="TT369" s="38"/>
      <c r="TU369" s="38"/>
      <c r="TV369" s="38"/>
      <c r="TW369" s="38"/>
      <c r="TX369" s="38"/>
      <c r="TY369" s="38"/>
      <c r="TZ369" s="38"/>
      <c r="UA369" s="38"/>
      <c r="UB369" s="38"/>
      <c r="UC369" s="38"/>
      <c r="UD369" s="38"/>
      <c r="UE369" s="38"/>
      <c r="UF369" s="38"/>
      <c r="UG369" s="38"/>
      <c r="UH369" s="38"/>
      <c r="UI369" s="38"/>
      <c r="UJ369" s="38"/>
      <c r="UK369" s="38"/>
      <c r="UL369" s="38"/>
      <c r="UM369" s="38"/>
      <c r="UN369" s="38"/>
      <c r="UO369" s="38"/>
      <c r="UP369" s="38"/>
      <c r="UQ369" s="38"/>
      <c r="UR369" s="38"/>
      <c r="US369" s="38"/>
      <c r="UT369" s="38"/>
      <c r="UU369" s="38"/>
      <c r="UV369" s="38"/>
      <c r="UW369" s="38"/>
      <c r="UX369" s="38"/>
      <c r="UY369" s="38"/>
      <c r="UZ369" s="38"/>
      <c r="VA369" s="38"/>
      <c r="VB369" s="38"/>
      <c r="VC369" s="38"/>
      <c r="VD369" s="38"/>
      <c r="VE369" s="38"/>
      <c r="VF369" s="38"/>
      <c r="VG369" s="38"/>
      <c r="VH369" s="38"/>
      <c r="VI369" s="38"/>
      <c r="VJ369" s="38"/>
      <c r="VK369" s="38"/>
      <c r="VL369" s="38"/>
      <c r="VM369" s="38"/>
      <c r="VN369" s="38"/>
      <c r="VO369" s="38"/>
      <c r="VP369" s="38"/>
      <c r="VQ369" s="38"/>
      <c r="VR369" s="38"/>
      <c r="VS369" s="38"/>
      <c r="VT369" s="38"/>
      <c r="VU369" s="38"/>
      <c r="VV369" s="38"/>
      <c r="VW369" s="38"/>
      <c r="VX369" s="38"/>
      <c r="VY369" s="38"/>
      <c r="VZ369" s="38"/>
      <c r="WA369" s="38"/>
      <c r="WB369" s="38"/>
      <c r="WC369" s="38"/>
      <c r="WD369" s="38"/>
    </row>
    <row r="370" spans="1:602" s="37" customFormat="1" ht="59.25" customHeight="1">
      <c r="A370" s="507"/>
      <c r="B370" s="536"/>
      <c r="C370" s="536"/>
      <c r="D370" s="51"/>
      <c r="E370" s="57"/>
      <c r="F370" s="57"/>
      <c r="G370" s="526"/>
      <c r="H370" s="526"/>
      <c r="I370" s="303" t="s">
        <v>14</v>
      </c>
      <c r="J370" s="303" t="s">
        <v>141</v>
      </c>
      <c r="K370" s="533" t="s">
        <v>833</v>
      </c>
      <c r="L370" s="332" t="s">
        <v>612</v>
      </c>
      <c r="M370" s="520">
        <v>3860000</v>
      </c>
      <c r="N370" s="520">
        <v>3782800</v>
      </c>
      <c r="O370" s="521">
        <v>0</v>
      </c>
      <c r="P370" s="521">
        <v>0</v>
      </c>
      <c r="Q370" s="522">
        <v>0</v>
      </c>
      <c r="R370" s="522">
        <v>0</v>
      </c>
      <c r="S370" s="514">
        <v>3</v>
      </c>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c r="EA370" s="38"/>
      <c r="EB370" s="38"/>
      <c r="EC370" s="38"/>
      <c r="ED370" s="38"/>
      <c r="EE370" s="38"/>
      <c r="EF370" s="38"/>
      <c r="EG370" s="38"/>
      <c r="EH370" s="38"/>
      <c r="EI370" s="38"/>
      <c r="EJ370" s="38"/>
      <c r="EK370" s="38"/>
      <c r="EL370" s="38"/>
      <c r="EM370" s="38"/>
      <c r="EN370" s="38"/>
      <c r="EO370" s="38"/>
      <c r="EP370" s="38"/>
      <c r="EQ370" s="38"/>
      <c r="ER370" s="38"/>
      <c r="ES370" s="38"/>
      <c r="ET370" s="38"/>
      <c r="EU370" s="38"/>
      <c r="EV370" s="38"/>
      <c r="EW370" s="38"/>
      <c r="EX370" s="38"/>
      <c r="EY370" s="38"/>
      <c r="EZ370" s="38"/>
      <c r="FA370" s="38"/>
      <c r="FB370" s="38"/>
      <c r="FC370" s="38"/>
      <c r="FD370" s="38"/>
      <c r="FE370" s="38"/>
      <c r="FF370" s="38"/>
      <c r="FG370" s="38"/>
      <c r="FH370" s="38"/>
      <c r="FI370" s="38"/>
      <c r="FJ370" s="38"/>
      <c r="FK370" s="38"/>
      <c r="FL370" s="38"/>
      <c r="FM370" s="38"/>
      <c r="FN370" s="38"/>
      <c r="FO370" s="38"/>
      <c r="FP370" s="38"/>
      <c r="FQ370" s="38"/>
      <c r="FR370" s="38"/>
      <c r="FS370" s="38"/>
      <c r="FT370" s="38"/>
      <c r="FU370" s="38"/>
      <c r="FV370" s="38"/>
      <c r="FW370" s="38"/>
      <c r="FX370" s="38"/>
      <c r="FY370" s="38"/>
      <c r="FZ370" s="38"/>
      <c r="GA370" s="38"/>
      <c r="GB370" s="38"/>
      <c r="GC370" s="38"/>
      <c r="GD370" s="38"/>
      <c r="GE370" s="38"/>
      <c r="GF370" s="38"/>
      <c r="GG370" s="38"/>
      <c r="GH370" s="38"/>
      <c r="GI370" s="38"/>
      <c r="GJ370" s="38"/>
      <c r="GK370" s="38"/>
      <c r="GL370" s="38"/>
      <c r="GM370" s="38"/>
      <c r="GN370" s="38"/>
      <c r="GO370" s="38"/>
      <c r="GP370" s="38"/>
      <c r="GQ370" s="38"/>
      <c r="GR370" s="38"/>
      <c r="GS370" s="38"/>
      <c r="GT370" s="38"/>
      <c r="GU370" s="38"/>
      <c r="GV370" s="38"/>
      <c r="GW370" s="38"/>
      <c r="GX370" s="38"/>
      <c r="GY370" s="38"/>
      <c r="GZ370" s="38"/>
      <c r="HA370" s="38"/>
      <c r="HB370" s="38"/>
      <c r="HC370" s="38"/>
      <c r="HD370" s="38"/>
      <c r="HE370" s="38"/>
      <c r="HF370" s="38"/>
      <c r="HG370" s="38"/>
      <c r="HH370" s="38"/>
      <c r="HI370" s="38"/>
      <c r="HJ370" s="38"/>
      <c r="HK370" s="38"/>
      <c r="HL370" s="38"/>
      <c r="HM370" s="38"/>
      <c r="HN370" s="38"/>
      <c r="HO370" s="38"/>
      <c r="HP370" s="38"/>
      <c r="HQ370" s="38"/>
      <c r="HR370" s="38"/>
      <c r="HS370" s="38"/>
      <c r="HT370" s="38"/>
      <c r="HU370" s="38"/>
      <c r="HV370" s="38"/>
      <c r="HW370" s="38"/>
      <c r="HX370" s="38"/>
      <c r="HY370" s="38"/>
      <c r="HZ370" s="38"/>
      <c r="IA370" s="38"/>
      <c r="IB370" s="38"/>
      <c r="IC370" s="38"/>
      <c r="ID370" s="38"/>
      <c r="IE370" s="38"/>
      <c r="IF370" s="38"/>
      <c r="IG370" s="38"/>
      <c r="IH370" s="38"/>
      <c r="II370" s="38"/>
      <c r="IJ370" s="38"/>
      <c r="IK370" s="38"/>
      <c r="IL370" s="38"/>
      <c r="IM370" s="38"/>
      <c r="IN370" s="38"/>
      <c r="IO370" s="38"/>
      <c r="IP370" s="38"/>
      <c r="IQ370" s="38"/>
      <c r="IR370" s="38"/>
      <c r="IS370" s="38"/>
      <c r="IT370" s="38"/>
      <c r="IU370" s="38"/>
      <c r="IV370" s="38"/>
      <c r="IW370" s="38"/>
      <c r="IX370" s="38"/>
      <c r="IY370" s="38"/>
      <c r="IZ370" s="38"/>
      <c r="JA370" s="38"/>
      <c r="JB370" s="38"/>
      <c r="JC370" s="38"/>
      <c r="JD370" s="38"/>
      <c r="JE370" s="38"/>
      <c r="JF370" s="38"/>
      <c r="JG370" s="38"/>
      <c r="JH370" s="38"/>
      <c r="JI370" s="38"/>
      <c r="JJ370" s="38"/>
      <c r="JK370" s="38"/>
      <c r="JL370" s="38"/>
      <c r="JM370" s="38"/>
      <c r="JN370" s="38"/>
      <c r="JO370" s="38"/>
      <c r="JP370" s="38"/>
      <c r="JQ370" s="38"/>
      <c r="JR370" s="38"/>
      <c r="JS370" s="38"/>
      <c r="JT370" s="38"/>
      <c r="JU370" s="38"/>
      <c r="JV370" s="38"/>
      <c r="JW370" s="38"/>
      <c r="JX370" s="38"/>
      <c r="JY370" s="38"/>
      <c r="JZ370" s="38"/>
      <c r="KA370" s="38"/>
      <c r="KB370" s="38"/>
      <c r="KC370" s="38"/>
      <c r="KD370" s="38"/>
      <c r="KE370" s="38"/>
      <c r="KF370" s="38"/>
      <c r="KG370" s="38"/>
      <c r="KH370" s="38"/>
      <c r="KI370" s="38"/>
      <c r="KJ370" s="38"/>
      <c r="KK370" s="38"/>
      <c r="KL370" s="38"/>
      <c r="KM370" s="38"/>
      <c r="KN370" s="38"/>
      <c r="KO370" s="38"/>
      <c r="KP370" s="38"/>
      <c r="KQ370" s="38"/>
      <c r="KR370" s="38"/>
      <c r="KS370" s="38"/>
      <c r="KT370" s="38"/>
      <c r="KU370" s="38"/>
      <c r="KV370" s="38"/>
      <c r="KW370" s="38"/>
      <c r="KX370" s="38"/>
      <c r="KY370" s="38"/>
      <c r="KZ370" s="38"/>
      <c r="LA370" s="38"/>
      <c r="LB370" s="38"/>
      <c r="LC370" s="38"/>
      <c r="LD370" s="38"/>
      <c r="LE370" s="38"/>
      <c r="LF370" s="38"/>
      <c r="LG370" s="38"/>
      <c r="LH370" s="38"/>
      <c r="LI370" s="38"/>
      <c r="LJ370" s="38"/>
      <c r="LK370" s="38"/>
      <c r="LL370" s="38"/>
      <c r="LM370" s="38"/>
      <c r="LN370" s="38"/>
      <c r="LO370" s="38"/>
      <c r="LP370" s="38"/>
      <c r="LQ370" s="38"/>
      <c r="LR370" s="38"/>
      <c r="LS370" s="38"/>
      <c r="LT370" s="38"/>
      <c r="LU370" s="38"/>
      <c r="LV370" s="38"/>
      <c r="LW370" s="38"/>
      <c r="LX370" s="38"/>
      <c r="LY370" s="38"/>
      <c r="LZ370" s="38"/>
      <c r="MA370" s="38"/>
      <c r="MB370" s="38"/>
      <c r="MC370" s="38"/>
      <c r="MD370" s="38"/>
      <c r="ME370" s="38"/>
      <c r="MF370" s="38"/>
      <c r="MG370" s="38"/>
      <c r="MH370" s="38"/>
      <c r="MI370" s="38"/>
      <c r="MJ370" s="38"/>
      <c r="MK370" s="38"/>
      <c r="ML370" s="38"/>
      <c r="MM370" s="38"/>
      <c r="MN370" s="38"/>
      <c r="MO370" s="38"/>
      <c r="MP370" s="38"/>
      <c r="MQ370" s="38"/>
      <c r="MR370" s="38"/>
      <c r="MS370" s="38"/>
      <c r="MT370" s="38"/>
      <c r="MU370" s="38"/>
      <c r="MV370" s="38"/>
      <c r="MW370" s="38"/>
      <c r="MX370" s="38"/>
      <c r="MY370" s="38"/>
      <c r="MZ370" s="38"/>
      <c r="NA370" s="38"/>
      <c r="NB370" s="38"/>
      <c r="NC370" s="38"/>
      <c r="ND370" s="38"/>
      <c r="NE370" s="38"/>
      <c r="NF370" s="38"/>
      <c r="NG370" s="38"/>
      <c r="NH370" s="38"/>
      <c r="NI370" s="38"/>
      <c r="NJ370" s="38"/>
      <c r="NK370" s="38"/>
      <c r="NL370" s="38"/>
      <c r="NM370" s="38"/>
      <c r="NN370" s="38"/>
      <c r="NO370" s="38"/>
      <c r="NP370" s="38"/>
      <c r="NQ370" s="38"/>
      <c r="NR370" s="38"/>
      <c r="NS370" s="38"/>
      <c r="NT370" s="38"/>
      <c r="NU370" s="38"/>
      <c r="NV370" s="38"/>
      <c r="NW370" s="38"/>
      <c r="NX370" s="38"/>
      <c r="NY370" s="38"/>
      <c r="NZ370" s="38"/>
      <c r="OA370" s="38"/>
      <c r="OB370" s="38"/>
      <c r="OC370" s="38"/>
      <c r="OD370" s="38"/>
      <c r="OE370" s="38"/>
      <c r="OF370" s="38"/>
      <c r="OG370" s="38"/>
      <c r="OH370" s="38"/>
      <c r="OI370" s="38"/>
      <c r="OJ370" s="38"/>
      <c r="OK370" s="38"/>
      <c r="OL370" s="38"/>
      <c r="OM370" s="38"/>
      <c r="ON370" s="38"/>
      <c r="OO370" s="38"/>
      <c r="OP370" s="38"/>
      <c r="OQ370" s="38"/>
      <c r="OR370" s="38"/>
      <c r="OS370" s="38"/>
      <c r="OT370" s="38"/>
      <c r="OU370" s="38"/>
      <c r="OV370" s="38"/>
      <c r="OW370" s="38"/>
      <c r="OX370" s="38"/>
      <c r="OY370" s="38"/>
      <c r="OZ370" s="38"/>
      <c r="PA370" s="38"/>
      <c r="PB370" s="38"/>
      <c r="PC370" s="38"/>
      <c r="PD370" s="38"/>
      <c r="PE370" s="38"/>
      <c r="PF370" s="38"/>
      <c r="PG370" s="38"/>
      <c r="PH370" s="38"/>
      <c r="PI370" s="38"/>
      <c r="PJ370" s="38"/>
      <c r="PK370" s="38"/>
      <c r="PL370" s="38"/>
      <c r="PM370" s="38"/>
      <c r="PN370" s="38"/>
      <c r="PO370" s="38"/>
      <c r="PP370" s="38"/>
      <c r="PQ370" s="38"/>
      <c r="PR370" s="38"/>
      <c r="PS370" s="38"/>
      <c r="PT370" s="38"/>
      <c r="PU370" s="38"/>
      <c r="PV370" s="38"/>
      <c r="PW370" s="38"/>
      <c r="PX370" s="38"/>
      <c r="PY370" s="38"/>
      <c r="PZ370" s="38"/>
      <c r="QA370" s="38"/>
      <c r="QB370" s="38"/>
      <c r="QC370" s="38"/>
      <c r="QD370" s="38"/>
      <c r="QE370" s="38"/>
      <c r="QF370" s="38"/>
      <c r="QG370" s="38"/>
      <c r="QH370" s="38"/>
      <c r="QI370" s="38"/>
      <c r="QJ370" s="38"/>
      <c r="QK370" s="38"/>
      <c r="QL370" s="38"/>
      <c r="QM370" s="38"/>
      <c r="QN370" s="38"/>
      <c r="QO370" s="38"/>
      <c r="QP370" s="38"/>
      <c r="QQ370" s="38"/>
      <c r="QR370" s="38"/>
      <c r="QS370" s="38"/>
      <c r="QT370" s="38"/>
      <c r="QU370" s="38"/>
      <c r="QV370" s="38"/>
      <c r="QW370" s="38"/>
      <c r="QX370" s="38"/>
      <c r="QY370" s="38"/>
      <c r="QZ370" s="38"/>
      <c r="RA370" s="38"/>
      <c r="RB370" s="38"/>
      <c r="RC370" s="38"/>
      <c r="RD370" s="38"/>
      <c r="RE370" s="38"/>
      <c r="RF370" s="38"/>
      <c r="RG370" s="38"/>
      <c r="RH370" s="38"/>
      <c r="RI370" s="38"/>
      <c r="RJ370" s="38"/>
      <c r="RK370" s="38"/>
      <c r="RL370" s="38"/>
      <c r="RM370" s="38"/>
      <c r="RN370" s="38"/>
      <c r="RO370" s="38"/>
      <c r="RP370" s="38"/>
      <c r="RQ370" s="38"/>
      <c r="RR370" s="38"/>
      <c r="RS370" s="38"/>
      <c r="RT370" s="38"/>
      <c r="RU370" s="38"/>
      <c r="RV370" s="38"/>
      <c r="RW370" s="38"/>
      <c r="RX370" s="38"/>
      <c r="RY370" s="38"/>
      <c r="RZ370" s="38"/>
      <c r="SA370" s="38"/>
      <c r="SB370" s="38"/>
      <c r="SC370" s="38"/>
      <c r="SD370" s="38"/>
      <c r="SE370" s="38"/>
      <c r="SF370" s="38"/>
      <c r="SG370" s="38"/>
      <c r="SH370" s="38"/>
      <c r="SI370" s="38"/>
      <c r="SJ370" s="38"/>
      <c r="SK370" s="38"/>
      <c r="SL370" s="38"/>
      <c r="SM370" s="38"/>
      <c r="SN370" s="38"/>
      <c r="SO370" s="38"/>
      <c r="SP370" s="38"/>
      <c r="SQ370" s="38"/>
      <c r="SR370" s="38"/>
      <c r="SS370" s="38"/>
      <c r="ST370" s="38"/>
      <c r="SU370" s="38"/>
      <c r="SV370" s="38"/>
      <c r="SW370" s="38"/>
      <c r="SX370" s="38"/>
      <c r="SY370" s="38"/>
      <c r="SZ370" s="38"/>
      <c r="TA370" s="38"/>
      <c r="TB370" s="38"/>
      <c r="TC370" s="38"/>
      <c r="TD370" s="38"/>
      <c r="TE370" s="38"/>
      <c r="TF370" s="38"/>
      <c r="TG370" s="38"/>
      <c r="TH370" s="38"/>
      <c r="TI370" s="38"/>
      <c r="TJ370" s="38"/>
      <c r="TK370" s="38"/>
      <c r="TL370" s="38"/>
      <c r="TM370" s="38"/>
      <c r="TN370" s="38"/>
      <c r="TO370" s="38"/>
      <c r="TP370" s="38"/>
      <c r="TQ370" s="38"/>
      <c r="TR370" s="38"/>
      <c r="TS370" s="38"/>
      <c r="TT370" s="38"/>
      <c r="TU370" s="38"/>
      <c r="TV370" s="38"/>
      <c r="TW370" s="38"/>
      <c r="TX370" s="38"/>
      <c r="TY370" s="38"/>
      <c r="TZ370" s="38"/>
      <c r="UA370" s="38"/>
      <c r="UB370" s="38"/>
      <c r="UC370" s="38"/>
      <c r="UD370" s="38"/>
      <c r="UE370" s="38"/>
      <c r="UF370" s="38"/>
      <c r="UG370" s="38"/>
      <c r="UH370" s="38"/>
      <c r="UI370" s="38"/>
      <c r="UJ370" s="38"/>
      <c r="UK370" s="38"/>
      <c r="UL370" s="38"/>
      <c r="UM370" s="38"/>
      <c r="UN370" s="38"/>
      <c r="UO370" s="38"/>
      <c r="UP370" s="38"/>
      <c r="UQ370" s="38"/>
      <c r="UR370" s="38"/>
      <c r="US370" s="38"/>
      <c r="UT370" s="38"/>
      <c r="UU370" s="38"/>
      <c r="UV370" s="38"/>
      <c r="UW370" s="38"/>
      <c r="UX370" s="38"/>
      <c r="UY370" s="38"/>
      <c r="UZ370" s="38"/>
      <c r="VA370" s="38"/>
      <c r="VB370" s="38"/>
      <c r="VC370" s="38"/>
      <c r="VD370" s="38"/>
      <c r="VE370" s="38"/>
      <c r="VF370" s="38"/>
      <c r="VG370" s="38"/>
      <c r="VH370" s="38"/>
      <c r="VI370" s="38"/>
      <c r="VJ370" s="38"/>
      <c r="VK370" s="38"/>
      <c r="VL370" s="38"/>
      <c r="VM370" s="38"/>
      <c r="VN370" s="38"/>
      <c r="VO370" s="38"/>
      <c r="VP370" s="38"/>
      <c r="VQ370" s="38"/>
      <c r="VR370" s="38"/>
      <c r="VS370" s="38"/>
      <c r="VT370" s="38"/>
      <c r="VU370" s="38"/>
      <c r="VV370" s="38"/>
      <c r="VW370" s="38"/>
      <c r="VX370" s="38"/>
      <c r="VY370" s="38"/>
      <c r="VZ370" s="38"/>
      <c r="WA370" s="38"/>
      <c r="WB370" s="38"/>
      <c r="WC370" s="38"/>
      <c r="WD370" s="38"/>
    </row>
    <row r="371" spans="1:602" s="39" customFormat="1" ht="105.75" customHeight="1">
      <c r="A371" s="507"/>
      <c r="B371" s="508" t="s">
        <v>834</v>
      </c>
      <c r="C371" s="527" t="s">
        <v>835</v>
      </c>
      <c r="D371" s="50" t="s">
        <v>836</v>
      </c>
      <c r="E371" s="579" t="s">
        <v>783</v>
      </c>
      <c r="F371" s="52" t="s">
        <v>136</v>
      </c>
      <c r="G371" s="511">
        <v>39814</v>
      </c>
      <c r="H371" s="511" t="s">
        <v>137</v>
      </c>
      <c r="I371" s="64" t="s">
        <v>14</v>
      </c>
      <c r="J371" s="64" t="s">
        <v>141</v>
      </c>
      <c r="K371" s="64" t="s">
        <v>820</v>
      </c>
      <c r="L371" s="64" t="s">
        <v>146</v>
      </c>
      <c r="M371" s="505">
        <f t="shared" ref="M371:R371" si="39">M372</f>
        <v>460000</v>
      </c>
      <c r="N371" s="505">
        <f>N372</f>
        <v>453521</v>
      </c>
      <c r="O371" s="505">
        <f t="shared" si="39"/>
        <v>550500</v>
      </c>
      <c r="P371" s="541">
        <f t="shared" si="39"/>
        <v>613800</v>
      </c>
      <c r="Q371" s="505">
        <f t="shared" si="39"/>
        <v>613800</v>
      </c>
      <c r="R371" s="505">
        <f t="shared" si="39"/>
        <v>613800</v>
      </c>
      <c r="S371" s="580"/>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c r="EA371" s="38"/>
      <c r="EB371" s="38"/>
      <c r="EC371" s="38"/>
      <c r="ED371" s="38"/>
      <c r="EE371" s="38"/>
      <c r="EF371" s="38"/>
      <c r="EG371" s="38"/>
      <c r="EH371" s="38"/>
      <c r="EI371" s="38"/>
      <c r="EJ371" s="38"/>
      <c r="EK371" s="38"/>
      <c r="EL371" s="38"/>
      <c r="EM371" s="38"/>
      <c r="EN371" s="38"/>
      <c r="EO371" s="38"/>
      <c r="EP371" s="38"/>
      <c r="EQ371" s="38"/>
      <c r="ER371" s="38"/>
      <c r="ES371" s="38"/>
      <c r="ET371" s="38"/>
      <c r="EU371" s="38"/>
      <c r="EV371" s="38"/>
      <c r="EW371" s="38"/>
      <c r="EX371" s="38"/>
      <c r="EY371" s="38"/>
      <c r="EZ371" s="38"/>
      <c r="FA371" s="38"/>
      <c r="FB371" s="38"/>
      <c r="FC371" s="38"/>
      <c r="FD371" s="38"/>
      <c r="FE371" s="38"/>
      <c r="FF371" s="38"/>
      <c r="FG371" s="38"/>
      <c r="FH371" s="38"/>
      <c r="FI371" s="38"/>
      <c r="FJ371" s="38"/>
      <c r="FK371" s="38"/>
      <c r="FL371" s="38"/>
      <c r="FM371" s="38"/>
      <c r="FN371" s="38"/>
      <c r="FO371" s="38"/>
      <c r="FP371" s="38"/>
      <c r="FQ371" s="38"/>
      <c r="FR371" s="38"/>
      <c r="FS371" s="38"/>
      <c r="FT371" s="38"/>
      <c r="FU371" s="38"/>
      <c r="FV371" s="38"/>
      <c r="FW371" s="38"/>
      <c r="FX371" s="38"/>
      <c r="FY371" s="38"/>
      <c r="FZ371" s="38"/>
      <c r="GA371" s="38"/>
      <c r="GB371" s="38"/>
      <c r="GC371" s="38"/>
      <c r="GD371" s="38"/>
      <c r="GE371" s="38"/>
      <c r="GF371" s="38"/>
      <c r="GG371" s="38"/>
      <c r="GH371" s="38"/>
      <c r="GI371" s="38"/>
      <c r="GJ371" s="38"/>
      <c r="GK371" s="38"/>
      <c r="GL371" s="38"/>
      <c r="GM371" s="38"/>
      <c r="GN371" s="38"/>
      <c r="GO371" s="38"/>
      <c r="GP371" s="38"/>
      <c r="GQ371" s="38"/>
      <c r="GR371" s="38"/>
      <c r="GS371" s="38"/>
      <c r="GT371" s="38"/>
      <c r="GU371" s="38"/>
      <c r="GV371" s="38"/>
      <c r="GW371" s="38"/>
      <c r="GX371" s="38"/>
      <c r="GY371" s="38"/>
      <c r="GZ371" s="38"/>
      <c r="HA371" s="38"/>
      <c r="HB371" s="38"/>
      <c r="HC371" s="38"/>
      <c r="HD371" s="38"/>
      <c r="HE371" s="38"/>
      <c r="HF371" s="38"/>
      <c r="HG371" s="38"/>
      <c r="HH371" s="38"/>
      <c r="HI371" s="38"/>
      <c r="HJ371" s="38"/>
      <c r="HK371" s="38"/>
      <c r="HL371" s="38"/>
      <c r="HM371" s="38"/>
      <c r="HN371" s="38"/>
      <c r="HO371" s="38"/>
      <c r="HP371" s="38"/>
      <c r="HQ371" s="38"/>
      <c r="HR371" s="38"/>
      <c r="HS371" s="38"/>
      <c r="HT371" s="38"/>
      <c r="HU371" s="38"/>
      <c r="HV371" s="38"/>
      <c r="HW371" s="38"/>
      <c r="HX371" s="38"/>
      <c r="HY371" s="38"/>
      <c r="HZ371" s="38"/>
      <c r="IA371" s="38"/>
      <c r="IB371" s="38"/>
      <c r="IC371" s="38"/>
      <c r="ID371" s="38"/>
      <c r="IE371" s="38"/>
      <c r="IF371" s="38"/>
      <c r="IG371" s="38"/>
      <c r="IH371" s="38"/>
      <c r="II371" s="38"/>
      <c r="IJ371" s="38"/>
      <c r="IK371" s="38"/>
      <c r="IL371" s="38"/>
      <c r="IM371" s="38"/>
      <c r="IN371" s="38"/>
      <c r="IO371" s="38"/>
      <c r="IP371" s="38"/>
      <c r="IQ371" s="38"/>
      <c r="IR371" s="38"/>
      <c r="IS371" s="38"/>
      <c r="IT371" s="38"/>
      <c r="IU371" s="38"/>
      <c r="IV371" s="38"/>
      <c r="IW371" s="38"/>
      <c r="IX371" s="38"/>
      <c r="IY371" s="38"/>
      <c r="IZ371" s="38"/>
      <c r="JA371" s="38"/>
      <c r="JB371" s="38"/>
      <c r="JC371" s="38"/>
      <c r="JD371" s="38"/>
      <c r="JE371" s="38"/>
      <c r="JF371" s="38"/>
      <c r="JG371" s="38"/>
      <c r="JH371" s="38"/>
      <c r="JI371" s="38"/>
      <c r="JJ371" s="38"/>
      <c r="JK371" s="38"/>
      <c r="JL371" s="38"/>
      <c r="JM371" s="38"/>
      <c r="JN371" s="38"/>
      <c r="JO371" s="38"/>
      <c r="JP371" s="38"/>
      <c r="JQ371" s="38"/>
      <c r="JR371" s="38"/>
      <c r="JS371" s="38"/>
      <c r="JT371" s="38"/>
      <c r="JU371" s="38"/>
      <c r="JV371" s="38"/>
      <c r="JW371" s="38"/>
      <c r="JX371" s="38"/>
      <c r="JY371" s="38"/>
      <c r="JZ371" s="38"/>
      <c r="KA371" s="38"/>
      <c r="KB371" s="38"/>
      <c r="KC371" s="38"/>
      <c r="KD371" s="38"/>
      <c r="KE371" s="38"/>
      <c r="KF371" s="38"/>
      <c r="KG371" s="38"/>
      <c r="KH371" s="38"/>
      <c r="KI371" s="38"/>
      <c r="KJ371" s="38"/>
      <c r="KK371" s="38"/>
      <c r="KL371" s="38"/>
      <c r="KM371" s="38"/>
      <c r="KN371" s="38"/>
      <c r="KO371" s="38"/>
      <c r="KP371" s="38"/>
      <c r="KQ371" s="38"/>
      <c r="KR371" s="38"/>
      <c r="KS371" s="38"/>
      <c r="KT371" s="38"/>
      <c r="KU371" s="38"/>
      <c r="KV371" s="38"/>
      <c r="KW371" s="38"/>
      <c r="KX371" s="38"/>
      <c r="KY371" s="38"/>
      <c r="KZ371" s="38"/>
      <c r="LA371" s="38"/>
      <c r="LB371" s="38"/>
      <c r="LC371" s="38"/>
      <c r="LD371" s="38"/>
      <c r="LE371" s="38"/>
      <c r="LF371" s="38"/>
      <c r="LG371" s="38"/>
      <c r="LH371" s="38"/>
      <c r="LI371" s="38"/>
      <c r="LJ371" s="38"/>
      <c r="LK371" s="38"/>
      <c r="LL371" s="38"/>
      <c r="LM371" s="38"/>
      <c r="LN371" s="38"/>
      <c r="LO371" s="38"/>
      <c r="LP371" s="38"/>
      <c r="LQ371" s="38"/>
      <c r="LR371" s="38"/>
      <c r="LS371" s="38"/>
      <c r="LT371" s="38"/>
      <c r="LU371" s="38"/>
      <c r="LV371" s="38"/>
      <c r="LW371" s="38"/>
      <c r="LX371" s="38"/>
      <c r="LY371" s="38"/>
      <c r="LZ371" s="38"/>
      <c r="MA371" s="38"/>
      <c r="MB371" s="38"/>
      <c r="MC371" s="38"/>
      <c r="MD371" s="38"/>
      <c r="ME371" s="38"/>
      <c r="MF371" s="38"/>
      <c r="MG371" s="38"/>
      <c r="MH371" s="38"/>
      <c r="MI371" s="38"/>
      <c r="MJ371" s="38"/>
      <c r="MK371" s="38"/>
      <c r="ML371" s="38"/>
      <c r="MM371" s="38"/>
      <c r="MN371" s="38"/>
      <c r="MO371" s="38"/>
      <c r="MP371" s="38"/>
      <c r="MQ371" s="38"/>
      <c r="MR371" s="38"/>
      <c r="MS371" s="38"/>
      <c r="MT371" s="38"/>
      <c r="MU371" s="38"/>
      <c r="MV371" s="38"/>
      <c r="MW371" s="38"/>
      <c r="MX371" s="38"/>
      <c r="MY371" s="38"/>
      <c r="MZ371" s="38"/>
      <c r="NA371" s="38"/>
      <c r="NB371" s="38"/>
      <c r="NC371" s="38"/>
      <c r="ND371" s="38"/>
      <c r="NE371" s="38"/>
      <c r="NF371" s="38"/>
      <c r="NG371" s="38"/>
      <c r="NH371" s="38"/>
      <c r="NI371" s="38"/>
      <c r="NJ371" s="38"/>
      <c r="NK371" s="38"/>
      <c r="NL371" s="38"/>
      <c r="NM371" s="38"/>
      <c r="NN371" s="38"/>
      <c r="NO371" s="38"/>
      <c r="NP371" s="38"/>
      <c r="NQ371" s="38"/>
      <c r="NR371" s="38"/>
      <c r="NS371" s="38"/>
      <c r="NT371" s="38"/>
      <c r="NU371" s="38"/>
      <c r="NV371" s="38"/>
      <c r="NW371" s="38"/>
      <c r="NX371" s="38"/>
      <c r="NY371" s="38"/>
      <c r="NZ371" s="38"/>
      <c r="OA371" s="38"/>
      <c r="OB371" s="38"/>
      <c r="OC371" s="38"/>
      <c r="OD371" s="38"/>
      <c r="OE371" s="38"/>
      <c r="OF371" s="38"/>
      <c r="OG371" s="38"/>
      <c r="OH371" s="38"/>
      <c r="OI371" s="38"/>
      <c r="OJ371" s="38"/>
      <c r="OK371" s="38"/>
      <c r="OL371" s="38"/>
      <c r="OM371" s="38"/>
      <c r="ON371" s="38"/>
      <c r="OO371" s="38"/>
      <c r="OP371" s="38"/>
      <c r="OQ371" s="38"/>
      <c r="OR371" s="38"/>
      <c r="OS371" s="38"/>
      <c r="OT371" s="38"/>
      <c r="OU371" s="38"/>
      <c r="OV371" s="38"/>
      <c r="OW371" s="38"/>
      <c r="OX371" s="38"/>
      <c r="OY371" s="38"/>
      <c r="OZ371" s="38"/>
      <c r="PA371" s="38"/>
      <c r="PB371" s="38"/>
      <c r="PC371" s="38"/>
      <c r="PD371" s="38"/>
      <c r="PE371" s="38"/>
      <c r="PF371" s="38"/>
      <c r="PG371" s="38"/>
      <c r="PH371" s="38"/>
      <c r="PI371" s="38"/>
      <c r="PJ371" s="38"/>
      <c r="PK371" s="38"/>
      <c r="PL371" s="38"/>
      <c r="PM371" s="38"/>
      <c r="PN371" s="38"/>
      <c r="PO371" s="38"/>
      <c r="PP371" s="38"/>
      <c r="PQ371" s="38"/>
      <c r="PR371" s="38"/>
      <c r="PS371" s="38"/>
      <c r="PT371" s="38"/>
      <c r="PU371" s="38"/>
      <c r="PV371" s="38"/>
      <c r="PW371" s="38"/>
      <c r="PX371" s="38"/>
      <c r="PY371" s="38"/>
      <c r="PZ371" s="38"/>
      <c r="QA371" s="38"/>
      <c r="QB371" s="38"/>
      <c r="QC371" s="38"/>
      <c r="QD371" s="38"/>
      <c r="QE371" s="38"/>
      <c r="QF371" s="38"/>
      <c r="QG371" s="38"/>
      <c r="QH371" s="38"/>
      <c r="QI371" s="38"/>
      <c r="QJ371" s="38"/>
      <c r="QK371" s="38"/>
      <c r="QL371" s="38"/>
      <c r="QM371" s="38"/>
      <c r="QN371" s="38"/>
      <c r="QO371" s="38"/>
      <c r="QP371" s="38"/>
      <c r="QQ371" s="38"/>
      <c r="QR371" s="38"/>
      <c r="QS371" s="38"/>
      <c r="QT371" s="38"/>
      <c r="QU371" s="38"/>
      <c r="QV371" s="38"/>
      <c r="QW371" s="38"/>
      <c r="QX371" s="38"/>
      <c r="QY371" s="38"/>
      <c r="QZ371" s="38"/>
      <c r="RA371" s="38"/>
      <c r="RB371" s="38"/>
      <c r="RC371" s="38"/>
      <c r="RD371" s="38"/>
      <c r="RE371" s="38"/>
      <c r="RF371" s="38"/>
      <c r="RG371" s="38"/>
      <c r="RH371" s="38"/>
      <c r="RI371" s="38"/>
      <c r="RJ371" s="38"/>
      <c r="RK371" s="38"/>
      <c r="RL371" s="38"/>
      <c r="RM371" s="38"/>
      <c r="RN371" s="38"/>
      <c r="RO371" s="38"/>
      <c r="RP371" s="38"/>
      <c r="RQ371" s="38"/>
      <c r="RR371" s="38"/>
      <c r="RS371" s="38"/>
      <c r="RT371" s="38"/>
      <c r="RU371" s="38"/>
      <c r="RV371" s="38"/>
      <c r="RW371" s="38"/>
      <c r="RX371" s="38"/>
      <c r="RY371" s="38"/>
      <c r="RZ371" s="38"/>
      <c r="SA371" s="38"/>
      <c r="SB371" s="38"/>
      <c r="SC371" s="38"/>
      <c r="SD371" s="38"/>
      <c r="SE371" s="38"/>
      <c r="SF371" s="38"/>
      <c r="SG371" s="38"/>
      <c r="SH371" s="38"/>
      <c r="SI371" s="38"/>
      <c r="SJ371" s="38"/>
      <c r="SK371" s="38"/>
      <c r="SL371" s="38"/>
      <c r="SM371" s="38"/>
      <c r="SN371" s="38"/>
      <c r="SO371" s="38"/>
      <c r="SP371" s="38"/>
      <c r="SQ371" s="38"/>
      <c r="SR371" s="38"/>
      <c r="SS371" s="38"/>
      <c r="ST371" s="38"/>
      <c r="SU371" s="38"/>
      <c r="SV371" s="38"/>
      <c r="SW371" s="38"/>
      <c r="SX371" s="38"/>
      <c r="SY371" s="38"/>
      <c r="SZ371" s="38"/>
      <c r="TA371" s="38"/>
      <c r="TB371" s="38"/>
      <c r="TC371" s="38"/>
      <c r="TD371" s="38"/>
      <c r="TE371" s="38"/>
      <c r="TF371" s="38"/>
      <c r="TG371" s="38"/>
      <c r="TH371" s="38"/>
      <c r="TI371" s="38"/>
      <c r="TJ371" s="38"/>
      <c r="TK371" s="38"/>
      <c r="TL371" s="38"/>
      <c r="TM371" s="38"/>
      <c r="TN371" s="38"/>
      <c r="TO371" s="38"/>
      <c r="TP371" s="38"/>
      <c r="TQ371" s="38"/>
      <c r="TR371" s="38"/>
      <c r="TS371" s="38"/>
      <c r="TT371" s="38"/>
      <c r="TU371" s="38"/>
      <c r="TV371" s="38"/>
      <c r="TW371" s="38"/>
      <c r="TX371" s="38"/>
      <c r="TY371" s="38"/>
      <c r="TZ371" s="38"/>
      <c r="UA371" s="38"/>
      <c r="UB371" s="38"/>
      <c r="UC371" s="38"/>
      <c r="UD371" s="38"/>
      <c r="UE371" s="38"/>
      <c r="UF371" s="38"/>
      <c r="UG371" s="38"/>
      <c r="UH371" s="38"/>
      <c r="UI371" s="38"/>
      <c r="UJ371" s="38"/>
      <c r="UK371" s="38"/>
      <c r="UL371" s="38"/>
      <c r="UM371" s="38"/>
      <c r="UN371" s="38"/>
      <c r="UO371" s="38"/>
      <c r="UP371" s="38"/>
      <c r="UQ371" s="38"/>
      <c r="UR371" s="38"/>
      <c r="US371" s="38"/>
      <c r="UT371" s="38"/>
      <c r="UU371" s="38"/>
      <c r="UV371" s="38"/>
      <c r="UW371" s="38"/>
      <c r="UX371" s="38"/>
      <c r="UY371" s="38"/>
      <c r="UZ371" s="38"/>
      <c r="VA371" s="38"/>
      <c r="VB371" s="38"/>
      <c r="VC371" s="38"/>
      <c r="VD371" s="38"/>
      <c r="VE371" s="38"/>
      <c r="VF371" s="38"/>
      <c r="VG371" s="38"/>
      <c r="VH371" s="38"/>
      <c r="VI371" s="38"/>
      <c r="VJ371" s="38"/>
      <c r="VK371" s="38"/>
      <c r="VL371" s="38"/>
      <c r="VM371" s="38"/>
      <c r="VN371" s="38"/>
      <c r="VO371" s="38"/>
      <c r="VP371" s="38"/>
      <c r="VQ371" s="38"/>
      <c r="VR371" s="38"/>
      <c r="VS371" s="38"/>
      <c r="VT371" s="38"/>
      <c r="VU371" s="38"/>
      <c r="VV371" s="38"/>
      <c r="VW371" s="38"/>
      <c r="VX371" s="38"/>
      <c r="VY371" s="38"/>
      <c r="VZ371" s="38"/>
      <c r="WA371" s="38"/>
      <c r="WB371" s="38"/>
      <c r="WC371" s="38"/>
      <c r="WD371" s="38"/>
    </row>
    <row r="372" spans="1:602" s="37" customFormat="1" ht="127.5" customHeight="1">
      <c r="A372" s="507"/>
      <c r="B372" s="76"/>
      <c r="C372" s="536"/>
      <c r="D372" s="51"/>
      <c r="E372" s="581" t="s">
        <v>837</v>
      </c>
      <c r="F372" s="52" t="s">
        <v>136</v>
      </c>
      <c r="G372" s="511">
        <v>41367</v>
      </c>
      <c r="H372" s="511" t="s">
        <v>137</v>
      </c>
      <c r="I372" s="276" t="s">
        <v>14</v>
      </c>
      <c r="J372" s="276" t="s">
        <v>141</v>
      </c>
      <c r="K372" s="519" t="s">
        <v>820</v>
      </c>
      <c r="L372" s="276" t="s">
        <v>739</v>
      </c>
      <c r="M372" s="520">
        <v>460000</v>
      </c>
      <c r="N372" s="520">
        <v>453521</v>
      </c>
      <c r="O372" s="520">
        <v>550500</v>
      </c>
      <c r="P372" s="534">
        <v>613800</v>
      </c>
      <c r="Q372" s="520">
        <v>613800</v>
      </c>
      <c r="R372" s="520">
        <v>613800</v>
      </c>
      <c r="S372" s="535">
        <v>3</v>
      </c>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c r="EA372" s="38"/>
      <c r="EB372" s="38"/>
      <c r="EC372" s="38"/>
      <c r="ED372" s="38"/>
      <c r="EE372" s="38"/>
      <c r="EF372" s="38"/>
      <c r="EG372" s="38"/>
      <c r="EH372" s="38"/>
      <c r="EI372" s="38"/>
      <c r="EJ372" s="38"/>
      <c r="EK372" s="38"/>
      <c r="EL372" s="38"/>
      <c r="EM372" s="38"/>
      <c r="EN372" s="38"/>
      <c r="EO372" s="38"/>
      <c r="EP372" s="38"/>
      <c r="EQ372" s="38"/>
      <c r="ER372" s="38"/>
      <c r="ES372" s="38"/>
      <c r="ET372" s="38"/>
      <c r="EU372" s="38"/>
      <c r="EV372" s="38"/>
      <c r="EW372" s="38"/>
      <c r="EX372" s="38"/>
      <c r="EY372" s="38"/>
      <c r="EZ372" s="38"/>
      <c r="FA372" s="38"/>
      <c r="FB372" s="38"/>
      <c r="FC372" s="38"/>
      <c r="FD372" s="38"/>
      <c r="FE372" s="38"/>
      <c r="FF372" s="38"/>
      <c r="FG372" s="38"/>
      <c r="FH372" s="38"/>
      <c r="FI372" s="38"/>
      <c r="FJ372" s="38"/>
      <c r="FK372" s="38"/>
      <c r="FL372" s="38"/>
      <c r="FM372" s="38"/>
      <c r="FN372" s="38"/>
      <c r="FO372" s="38"/>
      <c r="FP372" s="38"/>
      <c r="FQ372" s="38"/>
      <c r="FR372" s="38"/>
      <c r="FS372" s="38"/>
      <c r="FT372" s="38"/>
      <c r="FU372" s="38"/>
      <c r="FV372" s="38"/>
      <c r="FW372" s="38"/>
      <c r="FX372" s="38"/>
      <c r="FY372" s="38"/>
      <c r="FZ372" s="38"/>
      <c r="GA372" s="38"/>
      <c r="GB372" s="38"/>
      <c r="GC372" s="38"/>
      <c r="GD372" s="38"/>
      <c r="GE372" s="38"/>
      <c r="GF372" s="38"/>
      <c r="GG372" s="38"/>
      <c r="GH372" s="38"/>
      <c r="GI372" s="38"/>
      <c r="GJ372" s="38"/>
      <c r="GK372" s="38"/>
      <c r="GL372" s="38"/>
      <c r="GM372" s="38"/>
      <c r="GN372" s="38"/>
      <c r="GO372" s="38"/>
      <c r="GP372" s="38"/>
      <c r="GQ372" s="38"/>
      <c r="GR372" s="38"/>
      <c r="GS372" s="38"/>
      <c r="GT372" s="38"/>
      <c r="GU372" s="38"/>
      <c r="GV372" s="38"/>
      <c r="GW372" s="38"/>
      <c r="GX372" s="38"/>
      <c r="GY372" s="38"/>
      <c r="GZ372" s="38"/>
      <c r="HA372" s="38"/>
      <c r="HB372" s="38"/>
      <c r="HC372" s="38"/>
      <c r="HD372" s="38"/>
      <c r="HE372" s="38"/>
      <c r="HF372" s="38"/>
      <c r="HG372" s="38"/>
      <c r="HH372" s="38"/>
      <c r="HI372" s="38"/>
      <c r="HJ372" s="38"/>
      <c r="HK372" s="38"/>
      <c r="HL372" s="38"/>
      <c r="HM372" s="38"/>
      <c r="HN372" s="38"/>
      <c r="HO372" s="38"/>
      <c r="HP372" s="38"/>
      <c r="HQ372" s="38"/>
      <c r="HR372" s="38"/>
      <c r="HS372" s="38"/>
      <c r="HT372" s="38"/>
      <c r="HU372" s="38"/>
      <c r="HV372" s="38"/>
      <c r="HW372" s="38"/>
      <c r="HX372" s="38"/>
      <c r="HY372" s="38"/>
      <c r="HZ372" s="38"/>
      <c r="IA372" s="38"/>
      <c r="IB372" s="38"/>
      <c r="IC372" s="38"/>
      <c r="ID372" s="38"/>
      <c r="IE372" s="38"/>
      <c r="IF372" s="38"/>
      <c r="IG372" s="38"/>
      <c r="IH372" s="38"/>
      <c r="II372" s="38"/>
      <c r="IJ372" s="38"/>
      <c r="IK372" s="38"/>
      <c r="IL372" s="38"/>
      <c r="IM372" s="38"/>
      <c r="IN372" s="38"/>
      <c r="IO372" s="38"/>
      <c r="IP372" s="38"/>
      <c r="IQ372" s="38"/>
      <c r="IR372" s="38"/>
      <c r="IS372" s="38"/>
      <c r="IT372" s="38"/>
      <c r="IU372" s="38"/>
      <c r="IV372" s="38"/>
      <c r="IW372" s="38"/>
      <c r="IX372" s="38"/>
      <c r="IY372" s="38"/>
      <c r="IZ372" s="38"/>
      <c r="JA372" s="38"/>
      <c r="JB372" s="38"/>
      <c r="JC372" s="38"/>
      <c r="JD372" s="38"/>
      <c r="JE372" s="38"/>
      <c r="JF372" s="38"/>
      <c r="JG372" s="38"/>
      <c r="JH372" s="38"/>
      <c r="JI372" s="38"/>
      <c r="JJ372" s="38"/>
      <c r="JK372" s="38"/>
      <c r="JL372" s="38"/>
      <c r="JM372" s="38"/>
      <c r="JN372" s="38"/>
      <c r="JO372" s="38"/>
      <c r="JP372" s="38"/>
      <c r="JQ372" s="38"/>
      <c r="JR372" s="38"/>
      <c r="JS372" s="38"/>
      <c r="JT372" s="38"/>
      <c r="JU372" s="38"/>
      <c r="JV372" s="38"/>
      <c r="JW372" s="38"/>
      <c r="JX372" s="38"/>
      <c r="JY372" s="38"/>
      <c r="JZ372" s="38"/>
      <c r="KA372" s="38"/>
      <c r="KB372" s="38"/>
      <c r="KC372" s="38"/>
      <c r="KD372" s="38"/>
      <c r="KE372" s="38"/>
      <c r="KF372" s="38"/>
      <c r="KG372" s="38"/>
      <c r="KH372" s="38"/>
      <c r="KI372" s="38"/>
      <c r="KJ372" s="38"/>
      <c r="KK372" s="38"/>
      <c r="KL372" s="38"/>
      <c r="KM372" s="38"/>
      <c r="KN372" s="38"/>
      <c r="KO372" s="38"/>
      <c r="KP372" s="38"/>
      <c r="KQ372" s="38"/>
      <c r="KR372" s="38"/>
      <c r="KS372" s="38"/>
      <c r="KT372" s="38"/>
      <c r="KU372" s="38"/>
      <c r="KV372" s="38"/>
      <c r="KW372" s="38"/>
      <c r="KX372" s="38"/>
      <c r="KY372" s="38"/>
      <c r="KZ372" s="38"/>
      <c r="LA372" s="38"/>
      <c r="LB372" s="38"/>
      <c r="LC372" s="38"/>
      <c r="LD372" s="38"/>
      <c r="LE372" s="38"/>
      <c r="LF372" s="38"/>
      <c r="LG372" s="38"/>
      <c r="LH372" s="38"/>
      <c r="LI372" s="38"/>
      <c r="LJ372" s="38"/>
      <c r="LK372" s="38"/>
      <c r="LL372" s="38"/>
      <c r="LM372" s="38"/>
      <c r="LN372" s="38"/>
      <c r="LO372" s="38"/>
      <c r="LP372" s="38"/>
      <c r="LQ372" s="38"/>
      <c r="LR372" s="38"/>
      <c r="LS372" s="38"/>
      <c r="LT372" s="38"/>
      <c r="LU372" s="38"/>
      <c r="LV372" s="38"/>
      <c r="LW372" s="38"/>
      <c r="LX372" s="38"/>
      <c r="LY372" s="38"/>
      <c r="LZ372" s="38"/>
      <c r="MA372" s="38"/>
      <c r="MB372" s="38"/>
      <c r="MC372" s="38"/>
      <c r="MD372" s="38"/>
      <c r="ME372" s="38"/>
      <c r="MF372" s="38"/>
      <c r="MG372" s="38"/>
      <c r="MH372" s="38"/>
      <c r="MI372" s="38"/>
      <c r="MJ372" s="38"/>
      <c r="MK372" s="38"/>
      <c r="ML372" s="38"/>
      <c r="MM372" s="38"/>
      <c r="MN372" s="38"/>
      <c r="MO372" s="38"/>
      <c r="MP372" s="38"/>
      <c r="MQ372" s="38"/>
      <c r="MR372" s="38"/>
      <c r="MS372" s="38"/>
      <c r="MT372" s="38"/>
      <c r="MU372" s="38"/>
      <c r="MV372" s="38"/>
      <c r="MW372" s="38"/>
      <c r="MX372" s="38"/>
      <c r="MY372" s="38"/>
      <c r="MZ372" s="38"/>
      <c r="NA372" s="38"/>
      <c r="NB372" s="38"/>
      <c r="NC372" s="38"/>
      <c r="ND372" s="38"/>
      <c r="NE372" s="38"/>
      <c r="NF372" s="38"/>
      <c r="NG372" s="38"/>
      <c r="NH372" s="38"/>
      <c r="NI372" s="38"/>
      <c r="NJ372" s="38"/>
      <c r="NK372" s="38"/>
      <c r="NL372" s="38"/>
      <c r="NM372" s="38"/>
      <c r="NN372" s="38"/>
      <c r="NO372" s="38"/>
      <c r="NP372" s="38"/>
      <c r="NQ372" s="38"/>
      <c r="NR372" s="38"/>
      <c r="NS372" s="38"/>
      <c r="NT372" s="38"/>
      <c r="NU372" s="38"/>
      <c r="NV372" s="38"/>
      <c r="NW372" s="38"/>
      <c r="NX372" s="38"/>
      <c r="NY372" s="38"/>
      <c r="NZ372" s="38"/>
      <c r="OA372" s="38"/>
      <c r="OB372" s="38"/>
      <c r="OC372" s="38"/>
      <c r="OD372" s="38"/>
      <c r="OE372" s="38"/>
      <c r="OF372" s="38"/>
      <c r="OG372" s="38"/>
      <c r="OH372" s="38"/>
      <c r="OI372" s="38"/>
      <c r="OJ372" s="38"/>
      <c r="OK372" s="38"/>
      <c r="OL372" s="38"/>
      <c r="OM372" s="38"/>
      <c r="ON372" s="38"/>
      <c r="OO372" s="38"/>
      <c r="OP372" s="38"/>
      <c r="OQ372" s="38"/>
      <c r="OR372" s="38"/>
      <c r="OS372" s="38"/>
      <c r="OT372" s="38"/>
      <c r="OU372" s="38"/>
      <c r="OV372" s="38"/>
      <c r="OW372" s="38"/>
      <c r="OX372" s="38"/>
      <c r="OY372" s="38"/>
      <c r="OZ372" s="38"/>
      <c r="PA372" s="38"/>
      <c r="PB372" s="38"/>
      <c r="PC372" s="38"/>
      <c r="PD372" s="38"/>
      <c r="PE372" s="38"/>
      <c r="PF372" s="38"/>
      <c r="PG372" s="38"/>
      <c r="PH372" s="38"/>
      <c r="PI372" s="38"/>
      <c r="PJ372" s="38"/>
      <c r="PK372" s="38"/>
      <c r="PL372" s="38"/>
      <c r="PM372" s="38"/>
      <c r="PN372" s="38"/>
      <c r="PO372" s="38"/>
      <c r="PP372" s="38"/>
      <c r="PQ372" s="38"/>
      <c r="PR372" s="38"/>
      <c r="PS372" s="38"/>
      <c r="PT372" s="38"/>
      <c r="PU372" s="38"/>
      <c r="PV372" s="38"/>
      <c r="PW372" s="38"/>
      <c r="PX372" s="38"/>
      <c r="PY372" s="38"/>
      <c r="PZ372" s="38"/>
      <c r="QA372" s="38"/>
      <c r="QB372" s="38"/>
      <c r="QC372" s="38"/>
      <c r="QD372" s="38"/>
      <c r="QE372" s="38"/>
      <c r="QF372" s="38"/>
      <c r="QG372" s="38"/>
      <c r="QH372" s="38"/>
      <c r="QI372" s="38"/>
      <c r="QJ372" s="38"/>
      <c r="QK372" s="38"/>
      <c r="QL372" s="38"/>
      <c r="QM372" s="38"/>
      <c r="QN372" s="38"/>
      <c r="QO372" s="38"/>
      <c r="QP372" s="38"/>
      <c r="QQ372" s="38"/>
      <c r="QR372" s="38"/>
      <c r="QS372" s="38"/>
      <c r="QT372" s="38"/>
      <c r="QU372" s="38"/>
      <c r="QV372" s="38"/>
      <c r="QW372" s="38"/>
      <c r="QX372" s="38"/>
      <c r="QY372" s="38"/>
      <c r="QZ372" s="38"/>
      <c r="RA372" s="38"/>
      <c r="RB372" s="38"/>
      <c r="RC372" s="38"/>
      <c r="RD372" s="38"/>
      <c r="RE372" s="38"/>
      <c r="RF372" s="38"/>
      <c r="RG372" s="38"/>
      <c r="RH372" s="38"/>
      <c r="RI372" s="38"/>
      <c r="RJ372" s="38"/>
      <c r="RK372" s="38"/>
      <c r="RL372" s="38"/>
      <c r="RM372" s="38"/>
      <c r="RN372" s="38"/>
      <c r="RO372" s="38"/>
      <c r="RP372" s="38"/>
      <c r="RQ372" s="38"/>
      <c r="RR372" s="38"/>
      <c r="RS372" s="38"/>
      <c r="RT372" s="38"/>
      <c r="RU372" s="38"/>
      <c r="RV372" s="38"/>
      <c r="RW372" s="38"/>
      <c r="RX372" s="38"/>
      <c r="RY372" s="38"/>
      <c r="RZ372" s="38"/>
      <c r="SA372" s="38"/>
      <c r="SB372" s="38"/>
      <c r="SC372" s="38"/>
      <c r="SD372" s="38"/>
      <c r="SE372" s="38"/>
      <c r="SF372" s="38"/>
      <c r="SG372" s="38"/>
      <c r="SH372" s="38"/>
      <c r="SI372" s="38"/>
      <c r="SJ372" s="38"/>
      <c r="SK372" s="38"/>
      <c r="SL372" s="38"/>
      <c r="SM372" s="38"/>
      <c r="SN372" s="38"/>
      <c r="SO372" s="38"/>
      <c r="SP372" s="38"/>
      <c r="SQ372" s="38"/>
      <c r="SR372" s="38"/>
      <c r="SS372" s="38"/>
      <c r="ST372" s="38"/>
      <c r="SU372" s="38"/>
      <c r="SV372" s="38"/>
      <c r="SW372" s="38"/>
      <c r="SX372" s="38"/>
      <c r="SY372" s="38"/>
      <c r="SZ372" s="38"/>
      <c r="TA372" s="38"/>
      <c r="TB372" s="38"/>
      <c r="TC372" s="38"/>
      <c r="TD372" s="38"/>
      <c r="TE372" s="38"/>
      <c r="TF372" s="38"/>
      <c r="TG372" s="38"/>
      <c r="TH372" s="38"/>
      <c r="TI372" s="38"/>
      <c r="TJ372" s="38"/>
      <c r="TK372" s="38"/>
      <c r="TL372" s="38"/>
      <c r="TM372" s="38"/>
      <c r="TN372" s="38"/>
      <c r="TO372" s="38"/>
      <c r="TP372" s="38"/>
      <c r="TQ372" s="38"/>
      <c r="TR372" s="38"/>
      <c r="TS372" s="38"/>
      <c r="TT372" s="38"/>
      <c r="TU372" s="38"/>
      <c r="TV372" s="38"/>
      <c r="TW372" s="38"/>
      <c r="TX372" s="38"/>
      <c r="TY372" s="38"/>
      <c r="TZ372" s="38"/>
      <c r="UA372" s="38"/>
      <c r="UB372" s="38"/>
      <c r="UC372" s="38"/>
      <c r="UD372" s="38"/>
      <c r="UE372" s="38"/>
      <c r="UF372" s="38"/>
      <c r="UG372" s="38"/>
      <c r="UH372" s="38"/>
      <c r="UI372" s="38"/>
      <c r="UJ372" s="38"/>
      <c r="UK372" s="38"/>
      <c r="UL372" s="38"/>
      <c r="UM372" s="38"/>
      <c r="UN372" s="38"/>
      <c r="UO372" s="38"/>
      <c r="UP372" s="38"/>
      <c r="UQ372" s="38"/>
      <c r="UR372" s="38"/>
      <c r="US372" s="38"/>
      <c r="UT372" s="38"/>
      <c r="UU372" s="38"/>
      <c r="UV372" s="38"/>
      <c r="UW372" s="38"/>
      <c r="UX372" s="38"/>
      <c r="UY372" s="38"/>
      <c r="UZ372" s="38"/>
      <c r="VA372" s="38"/>
      <c r="VB372" s="38"/>
      <c r="VC372" s="38"/>
      <c r="VD372" s="38"/>
      <c r="VE372" s="38"/>
      <c r="VF372" s="38"/>
      <c r="VG372" s="38"/>
      <c r="VH372" s="38"/>
      <c r="VI372" s="38"/>
      <c r="VJ372" s="38"/>
      <c r="VK372" s="38"/>
      <c r="VL372" s="38"/>
      <c r="VM372" s="38"/>
      <c r="VN372" s="38"/>
      <c r="VO372" s="38"/>
      <c r="VP372" s="38"/>
      <c r="VQ372" s="38"/>
      <c r="VR372" s="38"/>
      <c r="VS372" s="38"/>
      <c r="VT372" s="38"/>
      <c r="VU372" s="38"/>
      <c r="VV372" s="38"/>
      <c r="VW372" s="38"/>
      <c r="VX372" s="38"/>
      <c r="VY372" s="38"/>
      <c r="VZ372" s="38"/>
      <c r="WA372" s="38"/>
      <c r="WB372" s="38"/>
      <c r="WC372" s="38"/>
      <c r="WD372" s="38"/>
    </row>
    <row r="373" spans="1:602" s="37" customFormat="1" ht="81" customHeight="1">
      <c r="A373" s="507"/>
      <c r="B373" s="508" t="s">
        <v>838</v>
      </c>
      <c r="C373" s="527" t="s">
        <v>839</v>
      </c>
      <c r="D373" s="50" t="s">
        <v>787</v>
      </c>
      <c r="E373" s="55" t="s">
        <v>803</v>
      </c>
      <c r="F373" s="55" t="s">
        <v>136</v>
      </c>
      <c r="G373" s="518">
        <v>43894</v>
      </c>
      <c r="H373" s="518" t="s">
        <v>137</v>
      </c>
      <c r="I373" s="64" t="s">
        <v>14</v>
      </c>
      <c r="J373" s="64" t="s">
        <v>141</v>
      </c>
      <c r="K373" s="582" t="s">
        <v>804</v>
      </c>
      <c r="L373" s="64" t="s">
        <v>146</v>
      </c>
      <c r="M373" s="505">
        <f>SUM(M374:M378)</f>
        <v>229635400</v>
      </c>
      <c r="N373" s="505">
        <f>N374+N375+N377+N378+N376</f>
        <v>229635400</v>
      </c>
      <c r="O373" s="505">
        <f>O374+O375+O377+O378</f>
        <v>242093000</v>
      </c>
      <c r="P373" s="541">
        <f>SUM(P374:P378)</f>
        <v>242093000</v>
      </c>
      <c r="Q373" s="505">
        <f>Q374+Q375+Q377+Q378</f>
        <v>242093000</v>
      </c>
      <c r="R373" s="505">
        <f>R374+R375+R377+R378</f>
        <v>242093000</v>
      </c>
      <c r="S373" s="580"/>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c r="EA373" s="38"/>
      <c r="EB373" s="38"/>
      <c r="EC373" s="38"/>
      <c r="ED373" s="38"/>
      <c r="EE373" s="38"/>
      <c r="EF373" s="38"/>
      <c r="EG373" s="38"/>
      <c r="EH373" s="38"/>
      <c r="EI373" s="38"/>
      <c r="EJ373" s="38"/>
      <c r="EK373" s="38"/>
      <c r="EL373" s="38"/>
      <c r="EM373" s="38"/>
      <c r="EN373" s="38"/>
      <c r="EO373" s="38"/>
      <c r="EP373" s="38"/>
      <c r="EQ373" s="38"/>
      <c r="ER373" s="38"/>
      <c r="ES373" s="38"/>
      <c r="ET373" s="38"/>
      <c r="EU373" s="38"/>
      <c r="EV373" s="38"/>
      <c r="EW373" s="38"/>
      <c r="EX373" s="38"/>
      <c r="EY373" s="38"/>
      <c r="EZ373" s="38"/>
      <c r="FA373" s="38"/>
      <c r="FB373" s="38"/>
      <c r="FC373" s="38"/>
      <c r="FD373" s="38"/>
      <c r="FE373" s="38"/>
      <c r="FF373" s="38"/>
      <c r="FG373" s="38"/>
      <c r="FH373" s="38"/>
      <c r="FI373" s="38"/>
      <c r="FJ373" s="38"/>
      <c r="FK373" s="38"/>
      <c r="FL373" s="38"/>
      <c r="FM373" s="38"/>
      <c r="FN373" s="38"/>
      <c r="FO373" s="38"/>
      <c r="FP373" s="38"/>
      <c r="FQ373" s="38"/>
      <c r="FR373" s="38"/>
      <c r="FS373" s="38"/>
      <c r="FT373" s="38"/>
      <c r="FU373" s="38"/>
      <c r="FV373" s="38"/>
      <c r="FW373" s="38"/>
      <c r="FX373" s="38"/>
      <c r="FY373" s="38"/>
      <c r="FZ373" s="38"/>
      <c r="GA373" s="38"/>
      <c r="GB373" s="38"/>
      <c r="GC373" s="38"/>
      <c r="GD373" s="38"/>
      <c r="GE373" s="38"/>
      <c r="GF373" s="38"/>
      <c r="GG373" s="38"/>
      <c r="GH373" s="38"/>
      <c r="GI373" s="38"/>
      <c r="GJ373" s="38"/>
      <c r="GK373" s="38"/>
      <c r="GL373" s="38"/>
      <c r="GM373" s="38"/>
      <c r="GN373" s="38"/>
      <c r="GO373" s="38"/>
      <c r="GP373" s="38"/>
      <c r="GQ373" s="38"/>
      <c r="GR373" s="38"/>
      <c r="GS373" s="38"/>
      <c r="GT373" s="38"/>
      <c r="GU373" s="38"/>
      <c r="GV373" s="38"/>
      <c r="GW373" s="38"/>
      <c r="GX373" s="38"/>
      <c r="GY373" s="38"/>
      <c r="GZ373" s="38"/>
      <c r="HA373" s="38"/>
      <c r="HB373" s="38"/>
      <c r="HC373" s="38"/>
      <c r="HD373" s="38"/>
      <c r="HE373" s="38"/>
      <c r="HF373" s="38"/>
      <c r="HG373" s="38"/>
      <c r="HH373" s="38"/>
      <c r="HI373" s="38"/>
      <c r="HJ373" s="38"/>
      <c r="HK373" s="38"/>
      <c r="HL373" s="38"/>
      <c r="HM373" s="38"/>
      <c r="HN373" s="38"/>
      <c r="HO373" s="38"/>
      <c r="HP373" s="38"/>
      <c r="HQ373" s="38"/>
      <c r="HR373" s="38"/>
      <c r="HS373" s="38"/>
      <c r="HT373" s="38"/>
      <c r="HU373" s="38"/>
      <c r="HV373" s="38"/>
      <c r="HW373" s="38"/>
      <c r="HX373" s="38"/>
      <c r="HY373" s="38"/>
      <c r="HZ373" s="38"/>
      <c r="IA373" s="38"/>
      <c r="IB373" s="38"/>
      <c r="IC373" s="38"/>
      <c r="ID373" s="38"/>
      <c r="IE373" s="38"/>
      <c r="IF373" s="38"/>
      <c r="IG373" s="38"/>
      <c r="IH373" s="38"/>
      <c r="II373" s="38"/>
      <c r="IJ373" s="38"/>
      <c r="IK373" s="38"/>
      <c r="IL373" s="38"/>
      <c r="IM373" s="38"/>
      <c r="IN373" s="38"/>
      <c r="IO373" s="38"/>
      <c r="IP373" s="38"/>
      <c r="IQ373" s="38"/>
      <c r="IR373" s="38"/>
      <c r="IS373" s="38"/>
      <c r="IT373" s="38"/>
      <c r="IU373" s="38"/>
      <c r="IV373" s="38"/>
      <c r="IW373" s="38"/>
      <c r="IX373" s="38"/>
      <c r="IY373" s="38"/>
      <c r="IZ373" s="38"/>
      <c r="JA373" s="38"/>
      <c r="JB373" s="38"/>
      <c r="JC373" s="38"/>
      <c r="JD373" s="38"/>
      <c r="JE373" s="38"/>
      <c r="JF373" s="38"/>
      <c r="JG373" s="38"/>
      <c r="JH373" s="38"/>
      <c r="JI373" s="38"/>
      <c r="JJ373" s="38"/>
      <c r="JK373" s="38"/>
      <c r="JL373" s="38"/>
      <c r="JM373" s="38"/>
      <c r="JN373" s="38"/>
      <c r="JO373" s="38"/>
      <c r="JP373" s="38"/>
      <c r="JQ373" s="38"/>
      <c r="JR373" s="38"/>
      <c r="JS373" s="38"/>
      <c r="JT373" s="38"/>
      <c r="JU373" s="38"/>
      <c r="JV373" s="38"/>
      <c r="JW373" s="38"/>
      <c r="JX373" s="38"/>
      <c r="JY373" s="38"/>
      <c r="JZ373" s="38"/>
      <c r="KA373" s="38"/>
      <c r="KB373" s="38"/>
      <c r="KC373" s="38"/>
      <c r="KD373" s="38"/>
      <c r="KE373" s="38"/>
      <c r="KF373" s="38"/>
      <c r="KG373" s="38"/>
      <c r="KH373" s="38"/>
      <c r="KI373" s="38"/>
      <c r="KJ373" s="38"/>
      <c r="KK373" s="38"/>
      <c r="KL373" s="38"/>
      <c r="KM373" s="38"/>
      <c r="KN373" s="38"/>
      <c r="KO373" s="38"/>
      <c r="KP373" s="38"/>
      <c r="KQ373" s="38"/>
      <c r="KR373" s="38"/>
      <c r="KS373" s="38"/>
      <c r="KT373" s="38"/>
      <c r="KU373" s="38"/>
      <c r="KV373" s="38"/>
      <c r="KW373" s="38"/>
      <c r="KX373" s="38"/>
      <c r="KY373" s="38"/>
      <c r="KZ373" s="38"/>
      <c r="LA373" s="38"/>
      <c r="LB373" s="38"/>
      <c r="LC373" s="38"/>
      <c r="LD373" s="38"/>
      <c r="LE373" s="38"/>
      <c r="LF373" s="38"/>
      <c r="LG373" s="38"/>
      <c r="LH373" s="38"/>
      <c r="LI373" s="38"/>
      <c r="LJ373" s="38"/>
      <c r="LK373" s="38"/>
      <c r="LL373" s="38"/>
      <c r="LM373" s="38"/>
      <c r="LN373" s="38"/>
      <c r="LO373" s="38"/>
      <c r="LP373" s="38"/>
      <c r="LQ373" s="38"/>
      <c r="LR373" s="38"/>
      <c r="LS373" s="38"/>
      <c r="LT373" s="38"/>
      <c r="LU373" s="38"/>
      <c r="LV373" s="38"/>
      <c r="LW373" s="38"/>
      <c r="LX373" s="38"/>
      <c r="LY373" s="38"/>
      <c r="LZ373" s="38"/>
      <c r="MA373" s="38"/>
      <c r="MB373" s="38"/>
      <c r="MC373" s="38"/>
      <c r="MD373" s="38"/>
      <c r="ME373" s="38"/>
      <c r="MF373" s="38"/>
      <c r="MG373" s="38"/>
      <c r="MH373" s="38"/>
      <c r="MI373" s="38"/>
      <c r="MJ373" s="38"/>
      <c r="MK373" s="38"/>
      <c r="ML373" s="38"/>
      <c r="MM373" s="38"/>
      <c r="MN373" s="38"/>
      <c r="MO373" s="38"/>
      <c r="MP373" s="38"/>
      <c r="MQ373" s="38"/>
      <c r="MR373" s="38"/>
      <c r="MS373" s="38"/>
      <c r="MT373" s="38"/>
      <c r="MU373" s="38"/>
      <c r="MV373" s="38"/>
      <c r="MW373" s="38"/>
      <c r="MX373" s="38"/>
      <c r="MY373" s="38"/>
      <c r="MZ373" s="38"/>
      <c r="NA373" s="38"/>
      <c r="NB373" s="38"/>
      <c r="NC373" s="38"/>
      <c r="ND373" s="38"/>
      <c r="NE373" s="38"/>
      <c r="NF373" s="38"/>
      <c r="NG373" s="38"/>
      <c r="NH373" s="38"/>
      <c r="NI373" s="38"/>
      <c r="NJ373" s="38"/>
      <c r="NK373" s="38"/>
      <c r="NL373" s="38"/>
      <c r="NM373" s="38"/>
      <c r="NN373" s="38"/>
      <c r="NO373" s="38"/>
      <c r="NP373" s="38"/>
      <c r="NQ373" s="38"/>
      <c r="NR373" s="38"/>
      <c r="NS373" s="38"/>
      <c r="NT373" s="38"/>
      <c r="NU373" s="38"/>
      <c r="NV373" s="38"/>
      <c r="NW373" s="38"/>
      <c r="NX373" s="38"/>
      <c r="NY373" s="38"/>
      <c r="NZ373" s="38"/>
      <c r="OA373" s="38"/>
      <c r="OB373" s="38"/>
      <c r="OC373" s="38"/>
      <c r="OD373" s="38"/>
      <c r="OE373" s="38"/>
      <c r="OF373" s="38"/>
      <c r="OG373" s="38"/>
      <c r="OH373" s="38"/>
      <c r="OI373" s="38"/>
      <c r="OJ373" s="38"/>
      <c r="OK373" s="38"/>
      <c r="OL373" s="38"/>
      <c r="OM373" s="38"/>
      <c r="ON373" s="38"/>
      <c r="OO373" s="38"/>
      <c r="OP373" s="38"/>
      <c r="OQ373" s="38"/>
      <c r="OR373" s="38"/>
      <c r="OS373" s="38"/>
      <c r="OT373" s="38"/>
      <c r="OU373" s="38"/>
      <c r="OV373" s="38"/>
      <c r="OW373" s="38"/>
      <c r="OX373" s="38"/>
      <c r="OY373" s="38"/>
      <c r="OZ373" s="38"/>
      <c r="PA373" s="38"/>
      <c r="PB373" s="38"/>
      <c r="PC373" s="38"/>
      <c r="PD373" s="38"/>
      <c r="PE373" s="38"/>
      <c r="PF373" s="38"/>
      <c r="PG373" s="38"/>
      <c r="PH373" s="38"/>
      <c r="PI373" s="38"/>
      <c r="PJ373" s="38"/>
      <c r="PK373" s="38"/>
      <c r="PL373" s="38"/>
      <c r="PM373" s="38"/>
      <c r="PN373" s="38"/>
      <c r="PO373" s="38"/>
      <c r="PP373" s="38"/>
      <c r="PQ373" s="38"/>
      <c r="PR373" s="38"/>
      <c r="PS373" s="38"/>
      <c r="PT373" s="38"/>
      <c r="PU373" s="38"/>
      <c r="PV373" s="38"/>
      <c r="PW373" s="38"/>
      <c r="PX373" s="38"/>
      <c r="PY373" s="38"/>
      <c r="PZ373" s="38"/>
      <c r="QA373" s="38"/>
      <c r="QB373" s="38"/>
      <c r="QC373" s="38"/>
      <c r="QD373" s="38"/>
      <c r="QE373" s="38"/>
      <c r="QF373" s="38"/>
      <c r="QG373" s="38"/>
      <c r="QH373" s="38"/>
      <c r="QI373" s="38"/>
      <c r="QJ373" s="38"/>
      <c r="QK373" s="38"/>
      <c r="QL373" s="38"/>
      <c r="QM373" s="38"/>
      <c r="QN373" s="38"/>
      <c r="QO373" s="38"/>
      <c r="QP373" s="38"/>
      <c r="QQ373" s="38"/>
      <c r="QR373" s="38"/>
      <c r="QS373" s="38"/>
      <c r="QT373" s="38"/>
      <c r="QU373" s="38"/>
      <c r="QV373" s="38"/>
      <c r="QW373" s="38"/>
      <c r="QX373" s="38"/>
      <c r="QY373" s="38"/>
      <c r="QZ373" s="38"/>
      <c r="RA373" s="38"/>
      <c r="RB373" s="38"/>
      <c r="RC373" s="38"/>
      <c r="RD373" s="38"/>
      <c r="RE373" s="38"/>
      <c r="RF373" s="38"/>
      <c r="RG373" s="38"/>
      <c r="RH373" s="38"/>
      <c r="RI373" s="38"/>
      <c r="RJ373" s="38"/>
      <c r="RK373" s="38"/>
      <c r="RL373" s="38"/>
      <c r="RM373" s="38"/>
      <c r="RN373" s="38"/>
      <c r="RO373" s="38"/>
      <c r="RP373" s="38"/>
      <c r="RQ373" s="38"/>
      <c r="RR373" s="38"/>
      <c r="RS373" s="38"/>
      <c r="RT373" s="38"/>
      <c r="RU373" s="38"/>
      <c r="RV373" s="38"/>
      <c r="RW373" s="38"/>
      <c r="RX373" s="38"/>
      <c r="RY373" s="38"/>
      <c r="RZ373" s="38"/>
      <c r="SA373" s="38"/>
      <c r="SB373" s="38"/>
      <c r="SC373" s="38"/>
      <c r="SD373" s="38"/>
      <c r="SE373" s="38"/>
      <c r="SF373" s="38"/>
      <c r="SG373" s="38"/>
      <c r="SH373" s="38"/>
      <c r="SI373" s="38"/>
      <c r="SJ373" s="38"/>
      <c r="SK373" s="38"/>
      <c r="SL373" s="38"/>
      <c r="SM373" s="38"/>
      <c r="SN373" s="38"/>
      <c r="SO373" s="38"/>
      <c r="SP373" s="38"/>
      <c r="SQ373" s="38"/>
      <c r="SR373" s="38"/>
      <c r="SS373" s="38"/>
      <c r="ST373" s="38"/>
      <c r="SU373" s="38"/>
      <c r="SV373" s="38"/>
      <c r="SW373" s="38"/>
      <c r="SX373" s="38"/>
      <c r="SY373" s="38"/>
      <c r="SZ373" s="38"/>
      <c r="TA373" s="38"/>
      <c r="TB373" s="38"/>
      <c r="TC373" s="38"/>
      <c r="TD373" s="38"/>
      <c r="TE373" s="38"/>
      <c r="TF373" s="38"/>
      <c r="TG373" s="38"/>
      <c r="TH373" s="38"/>
      <c r="TI373" s="38"/>
      <c r="TJ373" s="38"/>
      <c r="TK373" s="38"/>
      <c r="TL373" s="38"/>
      <c r="TM373" s="38"/>
      <c r="TN373" s="38"/>
      <c r="TO373" s="38"/>
      <c r="TP373" s="38"/>
      <c r="TQ373" s="38"/>
      <c r="TR373" s="38"/>
      <c r="TS373" s="38"/>
      <c r="TT373" s="38"/>
      <c r="TU373" s="38"/>
      <c r="TV373" s="38"/>
      <c r="TW373" s="38"/>
      <c r="TX373" s="38"/>
      <c r="TY373" s="38"/>
      <c r="TZ373" s="38"/>
      <c r="UA373" s="38"/>
      <c r="UB373" s="38"/>
      <c r="UC373" s="38"/>
      <c r="UD373" s="38"/>
      <c r="UE373" s="38"/>
      <c r="UF373" s="38"/>
      <c r="UG373" s="38"/>
      <c r="UH373" s="38"/>
      <c r="UI373" s="38"/>
      <c r="UJ373" s="38"/>
      <c r="UK373" s="38"/>
      <c r="UL373" s="38"/>
      <c r="UM373" s="38"/>
      <c r="UN373" s="38"/>
      <c r="UO373" s="38"/>
      <c r="UP373" s="38"/>
      <c r="UQ373" s="38"/>
      <c r="UR373" s="38"/>
      <c r="US373" s="38"/>
      <c r="UT373" s="38"/>
      <c r="UU373" s="38"/>
      <c r="UV373" s="38"/>
      <c r="UW373" s="38"/>
      <c r="UX373" s="38"/>
      <c r="UY373" s="38"/>
      <c r="UZ373" s="38"/>
      <c r="VA373" s="38"/>
      <c r="VB373" s="38"/>
      <c r="VC373" s="38"/>
      <c r="VD373" s="38"/>
      <c r="VE373" s="38"/>
      <c r="VF373" s="38"/>
      <c r="VG373" s="38"/>
      <c r="VH373" s="38"/>
      <c r="VI373" s="38"/>
      <c r="VJ373" s="38"/>
      <c r="VK373" s="38"/>
      <c r="VL373" s="38"/>
      <c r="VM373" s="38"/>
      <c r="VN373" s="38"/>
      <c r="VO373" s="38"/>
      <c r="VP373" s="38"/>
      <c r="VQ373" s="38"/>
      <c r="VR373" s="38"/>
      <c r="VS373" s="38"/>
      <c r="VT373" s="38"/>
      <c r="VU373" s="38"/>
      <c r="VV373" s="38"/>
      <c r="VW373" s="38"/>
      <c r="VX373" s="38"/>
      <c r="VY373" s="38"/>
      <c r="VZ373" s="38"/>
      <c r="WA373" s="38"/>
      <c r="WB373" s="38"/>
      <c r="WC373" s="38"/>
      <c r="WD373" s="38"/>
    </row>
    <row r="374" spans="1:602" s="37" customFormat="1" ht="15">
      <c r="A374" s="507"/>
      <c r="B374" s="542"/>
      <c r="C374" s="530"/>
      <c r="D374" s="531"/>
      <c r="E374" s="56"/>
      <c r="F374" s="56"/>
      <c r="G374" s="556"/>
      <c r="H374" s="556"/>
      <c r="I374" s="533" t="s">
        <v>14</v>
      </c>
      <c r="J374" s="533" t="s">
        <v>141</v>
      </c>
      <c r="K374" s="533" t="s">
        <v>804</v>
      </c>
      <c r="L374" s="533" t="s">
        <v>147</v>
      </c>
      <c r="M374" s="520">
        <v>54959254.5</v>
      </c>
      <c r="N374" s="520">
        <v>54959254.5</v>
      </c>
      <c r="O374" s="520">
        <v>59538000</v>
      </c>
      <c r="P374" s="534">
        <v>59538000</v>
      </c>
      <c r="Q374" s="520">
        <v>59538000</v>
      </c>
      <c r="R374" s="520">
        <v>59538000</v>
      </c>
      <c r="S374" s="535">
        <v>3</v>
      </c>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c r="EA374" s="38"/>
      <c r="EB374" s="38"/>
      <c r="EC374" s="38"/>
      <c r="ED374" s="38"/>
      <c r="EE374" s="38"/>
      <c r="EF374" s="38"/>
      <c r="EG374" s="38"/>
      <c r="EH374" s="38"/>
      <c r="EI374" s="38"/>
      <c r="EJ374" s="38"/>
      <c r="EK374" s="38"/>
      <c r="EL374" s="38"/>
      <c r="EM374" s="38"/>
      <c r="EN374" s="38"/>
      <c r="EO374" s="38"/>
      <c r="EP374" s="38"/>
      <c r="EQ374" s="38"/>
      <c r="ER374" s="38"/>
      <c r="ES374" s="38"/>
      <c r="ET374" s="38"/>
      <c r="EU374" s="38"/>
      <c r="EV374" s="38"/>
      <c r="EW374" s="38"/>
      <c r="EX374" s="38"/>
      <c r="EY374" s="38"/>
      <c r="EZ374" s="38"/>
      <c r="FA374" s="38"/>
      <c r="FB374" s="38"/>
      <c r="FC374" s="38"/>
      <c r="FD374" s="38"/>
      <c r="FE374" s="38"/>
      <c r="FF374" s="38"/>
      <c r="FG374" s="38"/>
      <c r="FH374" s="38"/>
      <c r="FI374" s="38"/>
      <c r="FJ374" s="38"/>
      <c r="FK374" s="38"/>
      <c r="FL374" s="38"/>
      <c r="FM374" s="38"/>
      <c r="FN374" s="38"/>
      <c r="FO374" s="38"/>
      <c r="FP374" s="38"/>
      <c r="FQ374" s="38"/>
      <c r="FR374" s="38"/>
      <c r="FS374" s="38"/>
      <c r="FT374" s="38"/>
      <c r="FU374" s="38"/>
      <c r="FV374" s="38"/>
      <c r="FW374" s="38"/>
      <c r="FX374" s="38"/>
      <c r="FY374" s="38"/>
      <c r="FZ374" s="38"/>
      <c r="GA374" s="38"/>
      <c r="GB374" s="38"/>
      <c r="GC374" s="38"/>
      <c r="GD374" s="38"/>
      <c r="GE374" s="38"/>
      <c r="GF374" s="38"/>
      <c r="GG374" s="38"/>
      <c r="GH374" s="38"/>
      <c r="GI374" s="38"/>
      <c r="GJ374" s="38"/>
      <c r="GK374" s="38"/>
      <c r="GL374" s="38"/>
      <c r="GM374" s="38"/>
      <c r="GN374" s="38"/>
      <c r="GO374" s="38"/>
      <c r="GP374" s="38"/>
      <c r="GQ374" s="38"/>
      <c r="GR374" s="38"/>
      <c r="GS374" s="38"/>
      <c r="GT374" s="38"/>
      <c r="GU374" s="38"/>
      <c r="GV374" s="38"/>
      <c r="GW374" s="38"/>
      <c r="GX374" s="38"/>
      <c r="GY374" s="38"/>
      <c r="GZ374" s="38"/>
      <c r="HA374" s="38"/>
      <c r="HB374" s="38"/>
      <c r="HC374" s="38"/>
      <c r="HD374" s="38"/>
      <c r="HE374" s="38"/>
      <c r="HF374" s="38"/>
      <c r="HG374" s="38"/>
      <c r="HH374" s="38"/>
      <c r="HI374" s="38"/>
      <c r="HJ374" s="38"/>
      <c r="HK374" s="38"/>
      <c r="HL374" s="38"/>
      <c r="HM374" s="38"/>
      <c r="HN374" s="38"/>
      <c r="HO374" s="38"/>
      <c r="HP374" s="38"/>
      <c r="HQ374" s="38"/>
      <c r="HR374" s="38"/>
      <c r="HS374" s="38"/>
      <c r="HT374" s="38"/>
      <c r="HU374" s="38"/>
      <c r="HV374" s="38"/>
      <c r="HW374" s="38"/>
      <c r="HX374" s="38"/>
      <c r="HY374" s="38"/>
      <c r="HZ374" s="38"/>
      <c r="IA374" s="38"/>
      <c r="IB374" s="38"/>
      <c r="IC374" s="38"/>
      <c r="ID374" s="38"/>
      <c r="IE374" s="38"/>
      <c r="IF374" s="38"/>
      <c r="IG374" s="38"/>
      <c r="IH374" s="38"/>
      <c r="II374" s="38"/>
      <c r="IJ374" s="38"/>
      <c r="IK374" s="38"/>
      <c r="IL374" s="38"/>
      <c r="IM374" s="38"/>
      <c r="IN374" s="38"/>
      <c r="IO374" s="38"/>
      <c r="IP374" s="38"/>
      <c r="IQ374" s="38"/>
      <c r="IR374" s="38"/>
      <c r="IS374" s="38"/>
      <c r="IT374" s="38"/>
      <c r="IU374" s="38"/>
      <c r="IV374" s="38"/>
      <c r="IW374" s="38"/>
      <c r="IX374" s="38"/>
      <c r="IY374" s="38"/>
      <c r="IZ374" s="38"/>
      <c r="JA374" s="38"/>
      <c r="JB374" s="38"/>
      <c r="JC374" s="38"/>
      <c r="JD374" s="38"/>
      <c r="JE374" s="38"/>
      <c r="JF374" s="38"/>
      <c r="JG374" s="38"/>
      <c r="JH374" s="38"/>
      <c r="JI374" s="38"/>
      <c r="JJ374" s="38"/>
      <c r="JK374" s="38"/>
      <c r="JL374" s="38"/>
      <c r="JM374" s="38"/>
      <c r="JN374" s="38"/>
      <c r="JO374" s="38"/>
      <c r="JP374" s="38"/>
      <c r="JQ374" s="38"/>
      <c r="JR374" s="38"/>
      <c r="JS374" s="38"/>
      <c r="JT374" s="38"/>
      <c r="JU374" s="38"/>
      <c r="JV374" s="38"/>
      <c r="JW374" s="38"/>
      <c r="JX374" s="38"/>
      <c r="JY374" s="38"/>
      <c r="JZ374" s="38"/>
      <c r="KA374" s="38"/>
      <c r="KB374" s="38"/>
      <c r="KC374" s="38"/>
      <c r="KD374" s="38"/>
      <c r="KE374" s="38"/>
      <c r="KF374" s="38"/>
      <c r="KG374" s="38"/>
      <c r="KH374" s="38"/>
      <c r="KI374" s="38"/>
      <c r="KJ374" s="38"/>
      <c r="KK374" s="38"/>
      <c r="KL374" s="38"/>
      <c r="KM374" s="38"/>
      <c r="KN374" s="38"/>
      <c r="KO374" s="38"/>
      <c r="KP374" s="38"/>
      <c r="KQ374" s="38"/>
      <c r="KR374" s="38"/>
      <c r="KS374" s="38"/>
      <c r="KT374" s="38"/>
      <c r="KU374" s="38"/>
      <c r="KV374" s="38"/>
      <c r="KW374" s="38"/>
      <c r="KX374" s="38"/>
      <c r="KY374" s="38"/>
      <c r="KZ374" s="38"/>
      <c r="LA374" s="38"/>
      <c r="LB374" s="38"/>
      <c r="LC374" s="38"/>
      <c r="LD374" s="38"/>
      <c r="LE374" s="38"/>
      <c r="LF374" s="38"/>
      <c r="LG374" s="38"/>
      <c r="LH374" s="38"/>
      <c r="LI374" s="38"/>
      <c r="LJ374" s="38"/>
      <c r="LK374" s="38"/>
      <c r="LL374" s="38"/>
      <c r="LM374" s="38"/>
      <c r="LN374" s="38"/>
      <c r="LO374" s="38"/>
      <c r="LP374" s="38"/>
      <c r="LQ374" s="38"/>
      <c r="LR374" s="38"/>
      <c r="LS374" s="38"/>
      <c r="LT374" s="38"/>
      <c r="LU374" s="38"/>
      <c r="LV374" s="38"/>
      <c r="LW374" s="38"/>
      <c r="LX374" s="38"/>
      <c r="LY374" s="38"/>
      <c r="LZ374" s="38"/>
      <c r="MA374" s="38"/>
      <c r="MB374" s="38"/>
      <c r="MC374" s="38"/>
      <c r="MD374" s="38"/>
      <c r="ME374" s="38"/>
      <c r="MF374" s="38"/>
      <c r="MG374" s="38"/>
      <c r="MH374" s="38"/>
      <c r="MI374" s="38"/>
      <c r="MJ374" s="38"/>
      <c r="MK374" s="38"/>
      <c r="ML374" s="38"/>
      <c r="MM374" s="38"/>
      <c r="MN374" s="38"/>
      <c r="MO374" s="38"/>
      <c r="MP374" s="38"/>
      <c r="MQ374" s="38"/>
      <c r="MR374" s="38"/>
      <c r="MS374" s="38"/>
      <c r="MT374" s="38"/>
      <c r="MU374" s="38"/>
      <c r="MV374" s="38"/>
      <c r="MW374" s="38"/>
      <c r="MX374" s="38"/>
      <c r="MY374" s="38"/>
      <c r="MZ374" s="38"/>
      <c r="NA374" s="38"/>
      <c r="NB374" s="38"/>
      <c r="NC374" s="38"/>
      <c r="ND374" s="38"/>
      <c r="NE374" s="38"/>
      <c r="NF374" s="38"/>
      <c r="NG374" s="38"/>
      <c r="NH374" s="38"/>
      <c r="NI374" s="38"/>
      <c r="NJ374" s="38"/>
      <c r="NK374" s="38"/>
      <c r="NL374" s="38"/>
      <c r="NM374" s="38"/>
      <c r="NN374" s="38"/>
      <c r="NO374" s="38"/>
      <c r="NP374" s="38"/>
      <c r="NQ374" s="38"/>
      <c r="NR374" s="38"/>
      <c r="NS374" s="38"/>
      <c r="NT374" s="38"/>
      <c r="NU374" s="38"/>
      <c r="NV374" s="38"/>
      <c r="NW374" s="38"/>
      <c r="NX374" s="38"/>
      <c r="NY374" s="38"/>
      <c r="NZ374" s="38"/>
      <c r="OA374" s="38"/>
      <c r="OB374" s="38"/>
      <c r="OC374" s="38"/>
      <c r="OD374" s="38"/>
      <c r="OE374" s="38"/>
      <c r="OF374" s="38"/>
      <c r="OG374" s="38"/>
      <c r="OH374" s="38"/>
      <c r="OI374" s="38"/>
      <c r="OJ374" s="38"/>
      <c r="OK374" s="38"/>
      <c r="OL374" s="38"/>
      <c r="OM374" s="38"/>
      <c r="ON374" s="38"/>
      <c r="OO374" s="38"/>
      <c r="OP374" s="38"/>
      <c r="OQ374" s="38"/>
      <c r="OR374" s="38"/>
      <c r="OS374" s="38"/>
      <c r="OT374" s="38"/>
      <c r="OU374" s="38"/>
      <c r="OV374" s="38"/>
      <c r="OW374" s="38"/>
      <c r="OX374" s="38"/>
      <c r="OY374" s="38"/>
      <c r="OZ374" s="38"/>
      <c r="PA374" s="38"/>
      <c r="PB374" s="38"/>
      <c r="PC374" s="38"/>
      <c r="PD374" s="38"/>
      <c r="PE374" s="38"/>
      <c r="PF374" s="38"/>
      <c r="PG374" s="38"/>
      <c r="PH374" s="38"/>
      <c r="PI374" s="38"/>
      <c r="PJ374" s="38"/>
      <c r="PK374" s="38"/>
      <c r="PL374" s="38"/>
      <c r="PM374" s="38"/>
      <c r="PN374" s="38"/>
      <c r="PO374" s="38"/>
      <c r="PP374" s="38"/>
      <c r="PQ374" s="38"/>
      <c r="PR374" s="38"/>
      <c r="PS374" s="38"/>
      <c r="PT374" s="38"/>
      <c r="PU374" s="38"/>
      <c r="PV374" s="38"/>
      <c r="PW374" s="38"/>
      <c r="PX374" s="38"/>
      <c r="PY374" s="38"/>
      <c r="PZ374" s="38"/>
      <c r="QA374" s="38"/>
      <c r="QB374" s="38"/>
      <c r="QC374" s="38"/>
      <c r="QD374" s="38"/>
      <c r="QE374" s="38"/>
      <c r="QF374" s="38"/>
      <c r="QG374" s="38"/>
      <c r="QH374" s="38"/>
      <c r="QI374" s="38"/>
      <c r="QJ374" s="38"/>
      <c r="QK374" s="38"/>
      <c r="QL374" s="38"/>
      <c r="QM374" s="38"/>
      <c r="QN374" s="38"/>
      <c r="QO374" s="38"/>
      <c r="QP374" s="38"/>
      <c r="QQ374" s="38"/>
      <c r="QR374" s="38"/>
      <c r="QS374" s="38"/>
      <c r="QT374" s="38"/>
      <c r="QU374" s="38"/>
      <c r="QV374" s="38"/>
      <c r="QW374" s="38"/>
      <c r="QX374" s="38"/>
      <c r="QY374" s="38"/>
      <c r="QZ374" s="38"/>
      <c r="RA374" s="38"/>
      <c r="RB374" s="38"/>
      <c r="RC374" s="38"/>
      <c r="RD374" s="38"/>
      <c r="RE374" s="38"/>
      <c r="RF374" s="38"/>
      <c r="RG374" s="38"/>
      <c r="RH374" s="38"/>
      <c r="RI374" s="38"/>
      <c r="RJ374" s="38"/>
      <c r="RK374" s="38"/>
      <c r="RL374" s="38"/>
      <c r="RM374" s="38"/>
      <c r="RN374" s="38"/>
      <c r="RO374" s="38"/>
      <c r="RP374" s="38"/>
      <c r="RQ374" s="38"/>
      <c r="RR374" s="38"/>
      <c r="RS374" s="38"/>
      <c r="RT374" s="38"/>
      <c r="RU374" s="38"/>
      <c r="RV374" s="38"/>
      <c r="RW374" s="38"/>
      <c r="RX374" s="38"/>
      <c r="RY374" s="38"/>
      <c r="RZ374" s="38"/>
      <c r="SA374" s="38"/>
      <c r="SB374" s="38"/>
      <c r="SC374" s="38"/>
      <c r="SD374" s="38"/>
      <c r="SE374" s="38"/>
      <c r="SF374" s="38"/>
      <c r="SG374" s="38"/>
      <c r="SH374" s="38"/>
      <c r="SI374" s="38"/>
      <c r="SJ374" s="38"/>
      <c r="SK374" s="38"/>
      <c r="SL374" s="38"/>
      <c r="SM374" s="38"/>
      <c r="SN374" s="38"/>
      <c r="SO374" s="38"/>
      <c r="SP374" s="38"/>
      <c r="SQ374" s="38"/>
      <c r="SR374" s="38"/>
      <c r="SS374" s="38"/>
      <c r="ST374" s="38"/>
      <c r="SU374" s="38"/>
      <c r="SV374" s="38"/>
      <c r="SW374" s="38"/>
      <c r="SX374" s="38"/>
      <c r="SY374" s="38"/>
      <c r="SZ374" s="38"/>
      <c r="TA374" s="38"/>
      <c r="TB374" s="38"/>
      <c r="TC374" s="38"/>
      <c r="TD374" s="38"/>
      <c r="TE374" s="38"/>
      <c r="TF374" s="38"/>
      <c r="TG374" s="38"/>
      <c r="TH374" s="38"/>
      <c r="TI374" s="38"/>
      <c r="TJ374" s="38"/>
      <c r="TK374" s="38"/>
      <c r="TL374" s="38"/>
      <c r="TM374" s="38"/>
      <c r="TN374" s="38"/>
      <c r="TO374" s="38"/>
      <c r="TP374" s="38"/>
      <c r="TQ374" s="38"/>
      <c r="TR374" s="38"/>
      <c r="TS374" s="38"/>
      <c r="TT374" s="38"/>
      <c r="TU374" s="38"/>
      <c r="TV374" s="38"/>
      <c r="TW374" s="38"/>
      <c r="TX374" s="38"/>
      <c r="TY374" s="38"/>
      <c r="TZ374" s="38"/>
      <c r="UA374" s="38"/>
      <c r="UB374" s="38"/>
      <c r="UC374" s="38"/>
      <c r="UD374" s="38"/>
      <c r="UE374" s="38"/>
      <c r="UF374" s="38"/>
      <c r="UG374" s="38"/>
      <c r="UH374" s="38"/>
      <c r="UI374" s="38"/>
      <c r="UJ374" s="38"/>
      <c r="UK374" s="38"/>
      <c r="UL374" s="38"/>
      <c r="UM374" s="38"/>
      <c r="UN374" s="38"/>
      <c r="UO374" s="38"/>
      <c r="UP374" s="38"/>
      <c r="UQ374" s="38"/>
      <c r="UR374" s="38"/>
      <c r="US374" s="38"/>
      <c r="UT374" s="38"/>
      <c r="UU374" s="38"/>
      <c r="UV374" s="38"/>
      <c r="UW374" s="38"/>
      <c r="UX374" s="38"/>
      <c r="UY374" s="38"/>
      <c r="UZ374" s="38"/>
      <c r="VA374" s="38"/>
      <c r="VB374" s="38"/>
      <c r="VC374" s="38"/>
      <c r="VD374" s="38"/>
      <c r="VE374" s="38"/>
      <c r="VF374" s="38"/>
      <c r="VG374" s="38"/>
      <c r="VH374" s="38"/>
      <c r="VI374" s="38"/>
      <c r="VJ374" s="38"/>
      <c r="VK374" s="38"/>
      <c r="VL374" s="38"/>
      <c r="VM374" s="38"/>
      <c r="VN374" s="38"/>
      <c r="VO374" s="38"/>
      <c r="VP374" s="38"/>
      <c r="VQ374" s="38"/>
      <c r="VR374" s="38"/>
      <c r="VS374" s="38"/>
      <c r="VT374" s="38"/>
      <c r="VU374" s="38"/>
      <c r="VV374" s="38"/>
      <c r="VW374" s="38"/>
      <c r="VX374" s="38"/>
      <c r="VY374" s="38"/>
      <c r="VZ374" s="38"/>
      <c r="WA374" s="38"/>
      <c r="WB374" s="38"/>
      <c r="WC374" s="38"/>
      <c r="WD374" s="38"/>
    </row>
    <row r="375" spans="1:602" s="37" customFormat="1" ht="15">
      <c r="A375" s="507"/>
      <c r="B375" s="542"/>
      <c r="C375" s="530"/>
      <c r="D375" s="531"/>
      <c r="E375" s="56"/>
      <c r="F375" s="56"/>
      <c r="G375" s="556"/>
      <c r="H375" s="556"/>
      <c r="I375" s="533" t="s">
        <v>14</v>
      </c>
      <c r="J375" s="533" t="s">
        <v>141</v>
      </c>
      <c r="K375" s="533" t="s">
        <v>804</v>
      </c>
      <c r="L375" s="533" t="s">
        <v>85</v>
      </c>
      <c r="M375" s="520">
        <v>16502545.5</v>
      </c>
      <c r="N375" s="520">
        <v>16502545.5</v>
      </c>
      <c r="O375" s="520">
        <v>17980800</v>
      </c>
      <c r="P375" s="534">
        <v>17980800</v>
      </c>
      <c r="Q375" s="520">
        <v>17980800</v>
      </c>
      <c r="R375" s="520">
        <v>17980800</v>
      </c>
      <c r="S375" s="535">
        <v>3</v>
      </c>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c r="EA375" s="38"/>
      <c r="EB375" s="38"/>
      <c r="EC375" s="38"/>
      <c r="ED375" s="38"/>
      <c r="EE375" s="38"/>
      <c r="EF375" s="38"/>
      <c r="EG375" s="38"/>
      <c r="EH375" s="38"/>
      <c r="EI375" s="38"/>
      <c r="EJ375" s="38"/>
      <c r="EK375" s="38"/>
      <c r="EL375" s="38"/>
      <c r="EM375" s="38"/>
      <c r="EN375" s="38"/>
      <c r="EO375" s="38"/>
      <c r="EP375" s="38"/>
      <c r="EQ375" s="38"/>
      <c r="ER375" s="38"/>
      <c r="ES375" s="38"/>
      <c r="ET375" s="38"/>
      <c r="EU375" s="38"/>
      <c r="EV375" s="38"/>
      <c r="EW375" s="38"/>
      <c r="EX375" s="38"/>
      <c r="EY375" s="38"/>
      <c r="EZ375" s="38"/>
      <c r="FA375" s="38"/>
      <c r="FB375" s="38"/>
      <c r="FC375" s="38"/>
      <c r="FD375" s="38"/>
      <c r="FE375" s="38"/>
      <c r="FF375" s="38"/>
      <c r="FG375" s="38"/>
      <c r="FH375" s="38"/>
      <c r="FI375" s="38"/>
      <c r="FJ375" s="38"/>
      <c r="FK375" s="38"/>
      <c r="FL375" s="38"/>
      <c r="FM375" s="38"/>
      <c r="FN375" s="38"/>
      <c r="FO375" s="38"/>
      <c r="FP375" s="38"/>
      <c r="FQ375" s="38"/>
      <c r="FR375" s="38"/>
      <c r="FS375" s="38"/>
      <c r="FT375" s="38"/>
      <c r="FU375" s="38"/>
      <c r="FV375" s="38"/>
      <c r="FW375" s="38"/>
      <c r="FX375" s="38"/>
      <c r="FY375" s="38"/>
      <c r="FZ375" s="38"/>
      <c r="GA375" s="38"/>
      <c r="GB375" s="38"/>
      <c r="GC375" s="38"/>
      <c r="GD375" s="38"/>
      <c r="GE375" s="38"/>
      <c r="GF375" s="38"/>
      <c r="GG375" s="38"/>
      <c r="GH375" s="38"/>
      <c r="GI375" s="38"/>
      <c r="GJ375" s="38"/>
      <c r="GK375" s="38"/>
      <c r="GL375" s="38"/>
      <c r="GM375" s="38"/>
      <c r="GN375" s="38"/>
      <c r="GO375" s="38"/>
      <c r="GP375" s="38"/>
      <c r="GQ375" s="38"/>
      <c r="GR375" s="38"/>
      <c r="GS375" s="38"/>
      <c r="GT375" s="38"/>
      <c r="GU375" s="38"/>
      <c r="GV375" s="38"/>
      <c r="GW375" s="38"/>
      <c r="GX375" s="38"/>
      <c r="GY375" s="38"/>
      <c r="GZ375" s="38"/>
      <c r="HA375" s="38"/>
      <c r="HB375" s="38"/>
      <c r="HC375" s="38"/>
      <c r="HD375" s="38"/>
      <c r="HE375" s="38"/>
      <c r="HF375" s="38"/>
      <c r="HG375" s="38"/>
      <c r="HH375" s="38"/>
      <c r="HI375" s="38"/>
      <c r="HJ375" s="38"/>
      <c r="HK375" s="38"/>
      <c r="HL375" s="38"/>
      <c r="HM375" s="38"/>
      <c r="HN375" s="38"/>
      <c r="HO375" s="38"/>
      <c r="HP375" s="38"/>
      <c r="HQ375" s="38"/>
      <c r="HR375" s="38"/>
      <c r="HS375" s="38"/>
      <c r="HT375" s="38"/>
      <c r="HU375" s="38"/>
      <c r="HV375" s="38"/>
      <c r="HW375" s="38"/>
      <c r="HX375" s="38"/>
      <c r="HY375" s="38"/>
      <c r="HZ375" s="38"/>
      <c r="IA375" s="38"/>
      <c r="IB375" s="38"/>
      <c r="IC375" s="38"/>
      <c r="ID375" s="38"/>
      <c r="IE375" s="38"/>
      <c r="IF375" s="38"/>
      <c r="IG375" s="38"/>
      <c r="IH375" s="38"/>
      <c r="II375" s="38"/>
      <c r="IJ375" s="38"/>
      <c r="IK375" s="38"/>
      <c r="IL375" s="38"/>
      <c r="IM375" s="38"/>
      <c r="IN375" s="38"/>
      <c r="IO375" s="38"/>
      <c r="IP375" s="38"/>
      <c r="IQ375" s="38"/>
      <c r="IR375" s="38"/>
      <c r="IS375" s="38"/>
      <c r="IT375" s="38"/>
      <c r="IU375" s="38"/>
      <c r="IV375" s="38"/>
      <c r="IW375" s="38"/>
      <c r="IX375" s="38"/>
      <c r="IY375" s="38"/>
      <c r="IZ375" s="38"/>
      <c r="JA375" s="38"/>
      <c r="JB375" s="38"/>
      <c r="JC375" s="38"/>
      <c r="JD375" s="38"/>
      <c r="JE375" s="38"/>
      <c r="JF375" s="38"/>
      <c r="JG375" s="38"/>
      <c r="JH375" s="38"/>
      <c r="JI375" s="38"/>
      <c r="JJ375" s="38"/>
      <c r="JK375" s="38"/>
      <c r="JL375" s="38"/>
      <c r="JM375" s="38"/>
      <c r="JN375" s="38"/>
      <c r="JO375" s="38"/>
      <c r="JP375" s="38"/>
      <c r="JQ375" s="38"/>
      <c r="JR375" s="38"/>
      <c r="JS375" s="38"/>
      <c r="JT375" s="38"/>
      <c r="JU375" s="38"/>
      <c r="JV375" s="38"/>
      <c r="JW375" s="38"/>
      <c r="JX375" s="38"/>
      <c r="JY375" s="38"/>
      <c r="JZ375" s="38"/>
      <c r="KA375" s="38"/>
      <c r="KB375" s="38"/>
      <c r="KC375" s="38"/>
      <c r="KD375" s="38"/>
      <c r="KE375" s="38"/>
      <c r="KF375" s="38"/>
      <c r="KG375" s="38"/>
      <c r="KH375" s="38"/>
      <c r="KI375" s="38"/>
      <c r="KJ375" s="38"/>
      <c r="KK375" s="38"/>
      <c r="KL375" s="38"/>
      <c r="KM375" s="38"/>
      <c r="KN375" s="38"/>
      <c r="KO375" s="38"/>
      <c r="KP375" s="38"/>
      <c r="KQ375" s="38"/>
      <c r="KR375" s="38"/>
      <c r="KS375" s="38"/>
      <c r="KT375" s="38"/>
      <c r="KU375" s="38"/>
      <c r="KV375" s="38"/>
      <c r="KW375" s="38"/>
      <c r="KX375" s="38"/>
      <c r="KY375" s="38"/>
      <c r="KZ375" s="38"/>
      <c r="LA375" s="38"/>
      <c r="LB375" s="38"/>
      <c r="LC375" s="38"/>
      <c r="LD375" s="38"/>
      <c r="LE375" s="38"/>
      <c r="LF375" s="38"/>
      <c r="LG375" s="38"/>
      <c r="LH375" s="38"/>
      <c r="LI375" s="38"/>
      <c r="LJ375" s="38"/>
      <c r="LK375" s="38"/>
      <c r="LL375" s="38"/>
      <c r="LM375" s="38"/>
      <c r="LN375" s="38"/>
      <c r="LO375" s="38"/>
      <c r="LP375" s="38"/>
      <c r="LQ375" s="38"/>
      <c r="LR375" s="38"/>
      <c r="LS375" s="38"/>
      <c r="LT375" s="38"/>
      <c r="LU375" s="38"/>
      <c r="LV375" s="38"/>
      <c r="LW375" s="38"/>
      <c r="LX375" s="38"/>
      <c r="LY375" s="38"/>
      <c r="LZ375" s="38"/>
      <c r="MA375" s="38"/>
      <c r="MB375" s="38"/>
      <c r="MC375" s="38"/>
      <c r="MD375" s="38"/>
      <c r="ME375" s="38"/>
      <c r="MF375" s="38"/>
      <c r="MG375" s="38"/>
      <c r="MH375" s="38"/>
      <c r="MI375" s="38"/>
      <c r="MJ375" s="38"/>
      <c r="MK375" s="38"/>
      <c r="ML375" s="38"/>
      <c r="MM375" s="38"/>
      <c r="MN375" s="38"/>
      <c r="MO375" s="38"/>
      <c r="MP375" s="38"/>
      <c r="MQ375" s="38"/>
      <c r="MR375" s="38"/>
      <c r="MS375" s="38"/>
      <c r="MT375" s="38"/>
      <c r="MU375" s="38"/>
      <c r="MV375" s="38"/>
      <c r="MW375" s="38"/>
      <c r="MX375" s="38"/>
      <c r="MY375" s="38"/>
      <c r="MZ375" s="38"/>
      <c r="NA375" s="38"/>
      <c r="NB375" s="38"/>
      <c r="NC375" s="38"/>
      <c r="ND375" s="38"/>
      <c r="NE375" s="38"/>
      <c r="NF375" s="38"/>
      <c r="NG375" s="38"/>
      <c r="NH375" s="38"/>
      <c r="NI375" s="38"/>
      <c r="NJ375" s="38"/>
      <c r="NK375" s="38"/>
      <c r="NL375" s="38"/>
      <c r="NM375" s="38"/>
      <c r="NN375" s="38"/>
      <c r="NO375" s="38"/>
      <c r="NP375" s="38"/>
      <c r="NQ375" s="38"/>
      <c r="NR375" s="38"/>
      <c r="NS375" s="38"/>
      <c r="NT375" s="38"/>
      <c r="NU375" s="38"/>
      <c r="NV375" s="38"/>
      <c r="NW375" s="38"/>
      <c r="NX375" s="38"/>
      <c r="NY375" s="38"/>
      <c r="NZ375" s="38"/>
      <c r="OA375" s="38"/>
      <c r="OB375" s="38"/>
      <c r="OC375" s="38"/>
      <c r="OD375" s="38"/>
      <c r="OE375" s="38"/>
      <c r="OF375" s="38"/>
      <c r="OG375" s="38"/>
      <c r="OH375" s="38"/>
      <c r="OI375" s="38"/>
      <c r="OJ375" s="38"/>
      <c r="OK375" s="38"/>
      <c r="OL375" s="38"/>
      <c r="OM375" s="38"/>
      <c r="ON375" s="38"/>
      <c r="OO375" s="38"/>
      <c r="OP375" s="38"/>
      <c r="OQ375" s="38"/>
      <c r="OR375" s="38"/>
      <c r="OS375" s="38"/>
      <c r="OT375" s="38"/>
      <c r="OU375" s="38"/>
      <c r="OV375" s="38"/>
      <c r="OW375" s="38"/>
      <c r="OX375" s="38"/>
      <c r="OY375" s="38"/>
      <c r="OZ375" s="38"/>
      <c r="PA375" s="38"/>
      <c r="PB375" s="38"/>
      <c r="PC375" s="38"/>
      <c r="PD375" s="38"/>
      <c r="PE375" s="38"/>
      <c r="PF375" s="38"/>
      <c r="PG375" s="38"/>
      <c r="PH375" s="38"/>
      <c r="PI375" s="38"/>
      <c r="PJ375" s="38"/>
      <c r="PK375" s="38"/>
      <c r="PL375" s="38"/>
      <c r="PM375" s="38"/>
      <c r="PN375" s="38"/>
      <c r="PO375" s="38"/>
      <c r="PP375" s="38"/>
      <c r="PQ375" s="38"/>
      <c r="PR375" s="38"/>
      <c r="PS375" s="38"/>
      <c r="PT375" s="38"/>
      <c r="PU375" s="38"/>
      <c r="PV375" s="38"/>
      <c r="PW375" s="38"/>
      <c r="PX375" s="38"/>
      <c r="PY375" s="38"/>
      <c r="PZ375" s="38"/>
      <c r="QA375" s="38"/>
      <c r="QB375" s="38"/>
      <c r="QC375" s="38"/>
      <c r="QD375" s="38"/>
      <c r="QE375" s="38"/>
      <c r="QF375" s="38"/>
      <c r="QG375" s="38"/>
      <c r="QH375" s="38"/>
      <c r="QI375" s="38"/>
      <c r="QJ375" s="38"/>
      <c r="QK375" s="38"/>
      <c r="QL375" s="38"/>
      <c r="QM375" s="38"/>
      <c r="QN375" s="38"/>
      <c r="QO375" s="38"/>
      <c r="QP375" s="38"/>
      <c r="QQ375" s="38"/>
      <c r="QR375" s="38"/>
      <c r="QS375" s="38"/>
      <c r="QT375" s="38"/>
      <c r="QU375" s="38"/>
      <c r="QV375" s="38"/>
      <c r="QW375" s="38"/>
      <c r="QX375" s="38"/>
      <c r="QY375" s="38"/>
      <c r="QZ375" s="38"/>
      <c r="RA375" s="38"/>
      <c r="RB375" s="38"/>
      <c r="RC375" s="38"/>
      <c r="RD375" s="38"/>
      <c r="RE375" s="38"/>
      <c r="RF375" s="38"/>
      <c r="RG375" s="38"/>
      <c r="RH375" s="38"/>
      <c r="RI375" s="38"/>
      <c r="RJ375" s="38"/>
      <c r="RK375" s="38"/>
      <c r="RL375" s="38"/>
      <c r="RM375" s="38"/>
      <c r="RN375" s="38"/>
      <c r="RO375" s="38"/>
      <c r="RP375" s="38"/>
      <c r="RQ375" s="38"/>
      <c r="RR375" s="38"/>
      <c r="RS375" s="38"/>
      <c r="RT375" s="38"/>
      <c r="RU375" s="38"/>
      <c r="RV375" s="38"/>
      <c r="RW375" s="38"/>
      <c r="RX375" s="38"/>
      <c r="RY375" s="38"/>
      <c r="RZ375" s="38"/>
      <c r="SA375" s="38"/>
      <c r="SB375" s="38"/>
      <c r="SC375" s="38"/>
      <c r="SD375" s="38"/>
      <c r="SE375" s="38"/>
      <c r="SF375" s="38"/>
      <c r="SG375" s="38"/>
      <c r="SH375" s="38"/>
      <c r="SI375" s="38"/>
      <c r="SJ375" s="38"/>
      <c r="SK375" s="38"/>
      <c r="SL375" s="38"/>
      <c r="SM375" s="38"/>
      <c r="SN375" s="38"/>
      <c r="SO375" s="38"/>
      <c r="SP375" s="38"/>
      <c r="SQ375" s="38"/>
      <c r="SR375" s="38"/>
      <c r="SS375" s="38"/>
      <c r="ST375" s="38"/>
      <c r="SU375" s="38"/>
      <c r="SV375" s="38"/>
      <c r="SW375" s="38"/>
      <c r="SX375" s="38"/>
      <c r="SY375" s="38"/>
      <c r="SZ375" s="38"/>
      <c r="TA375" s="38"/>
      <c r="TB375" s="38"/>
      <c r="TC375" s="38"/>
      <c r="TD375" s="38"/>
      <c r="TE375" s="38"/>
      <c r="TF375" s="38"/>
      <c r="TG375" s="38"/>
      <c r="TH375" s="38"/>
      <c r="TI375" s="38"/>
      <c r="TJ375" s="38"/>
      <c r="TK375" s="38"/>
      <c r="TL375" s="38"/>
      <c r="TM375" s="38"/>
      <c r="TN375" s="38"/>
      <c r="TO375" s="38"/>
      <c r="TP375" s="38"/>
      <c r="TQ375" s="38"/>
      <c r="TR375" s="38"/>
      <c r="TS375" s="38"/>
      <c r="TT375" s="38"/>
      <c r="TU375" s="38"/>
      <c r="TV375" s="38"/>
      <c r="TW375" s="38"/>
      <c r="TX375" s="38"/>
      <c r="TY375" s="38"/>
      <c r="TZ375" s="38"/>
      <c r="UA375" s="38"/>
      <c r="UB375" s="38"/>
      <c r="UC375" s="38"/>
      <c r="UD375" s="38"/>
      <c r="UE375" s="38"/>
      <c r="UF375" s="38"/>
      <c r="UG375" s="38"/>
      <c r="UH375" s="38"/>
      <c r="UI375" s="38"/>
      <c r="UJ375" s="38"/>
      <c r="UK375" s="38"/>
      <c r="UL375" s="38"/>
      <c r="UM375" s="38"/>
      <c r="UN375" s="38"/>
      <c r="UO375" s="38"/>
      <c r="UP375" s="38"/>
      <c r="UQ375" s="38"/>
      <c r="UR375" s="38"/>
      <c r="US375" s="38"/>
      <c r="UT375" s="38"/>
      <c r="UU375" s="38"/>
      <c r="UV375" s="38"/>
      <c r="UW375" s="38"/>
      <c r="UX375" s="38"/>
      <c r="UY375" s="38"/>
      <c r="UZ375" s="38"/>
      <c r="VA375" s="38"/>
      <c r="VB375" s="38"/>
      <c r="VC375" s="38"/>
      <c r="VD375" s="38"/>
      <c r="VE375" s="38"/>
      <c r="VF375" s="38"/>
      <c r="VG375" s="38"/>
      <c r="VH375" s="38"/>
      <c r="VI375" s="38"/>
      <c r="VJ375" s="38"/>
      <c r="VK375" s="38"/>
      <c r="VL375" s="38"/>
      <c r="VM375" s="38"/>
      <c r="VN375" s="38"/>
      <c r="VO375" s="38"/>
      <c r="VP375" s="38"/>
      <c r="VQ375" s="38"/>
      <c r="VR375" s="38"/>
      <c r="VS375" s="38"/>
      <c r="VT375" s="38"/>
      <c r="VU375" s="38"/>
      <c r="VV375" s="38"/>
      <c r="VW375" s="38"/>
      <c r="VX375" s="38"/>
      <c r="VY375" s="38"/>
      <c r="VZ375" s="38"/>
      <c r="WA375" s="38"/>
      <c r="WB375" s="38"/>
      <c r="WC375" s="38"/>
      <c r="WD375" s="38"/>
    </row>
    <row r="376" spans="1:602" s="37" customFormat="1" ht="18.75" customHeight="1">
      <c r="A376" s="507"/>
      <c r="B376" s="542"/>
      <c r="C376" s="530"/>
      <c r="D376" s="531"/>
      <c r="E376" s="56"/>
      <c r="F376" s="56"/>
      <c r="G376" s="556"/>
      <c r="H376" s="556"/>
      <c r="I376" s="533" t="s">
        <v>14</v>
      </c>
      <c r="J376" s="533" t="s">
        <v>141</v>
      </c>
      <c r="K376" s="533" t="s">
        <v>804</v>
      </c>
      <c r="L376" s="533" t="s">
        <v>739</v>
      </c>
      <c r="M376" s="520"/>
      <c r="N376" s="520"/>
      <c r="O376" s="520">
        <v>0</v>
      </c>
      <c r="P376" s="534">
        <v>0</v>
      </c>
      <c r="Q376" s="520">
        <v>0</v>
      </c>
      <c r="R376" s="520">
        <v>0</v>
      </c>
      <c r="S376" s="535"/>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c r="EA376" s="38"/>
      <c r="EB376" s="38"/>
      <c r="EC376" s="38"/>
      <c r="ED376" s="38"/>
      <c r="EE376" s="38"/>
      <c r="EF376" s="38"/>
      <c r="EG376" s="38"/>
      <c r="EH376" s="38"/>
      <c r="EI376" s="38"/>
      <c r="EJ376" s="38"/>
      <c r="EK376" s="38"/>
      <c r="EL376" s="38"/>
      <c r="EM376" s="38"/>
      <c r="EN376" s="38"/>
      <c r="EO376" s="38"/>
      <c r="EP376" s="38"/>
      <c r="EQ376" s="38"/>
      <c r="ER376" s="38"/>
      <c r="ES376" s="38"/>
      <c r="ET376" s="38"/>
      <c r="EU376" s="38"/>
      <c r="EV376" s="38"/>
      <c r="EW376" s="38"/>
      <c r="EX376" s="38"/>
      <c r="EY376" s="38"/>
      <c r="EZ376" s="38"/>
      <c r="FA376" s="38"/>
      <c r="FB376" s="38"/>
      <c r="FC376" s="38"/>
      <c r="FD376" s="38"/>
      <c r="FE376" s="38"/>
      <c r="FF376" s="38"/>
      <c r="FG376" s="38"/>
      <c r="FH376" s="38"/>
      <c r="FI376" s="38"/>
      <c r="FJ376" s="38"/>
      <c r="FK376" s="38"/>
      <c r="FL376" s="38"/>
      <c r="FM376" s="38"/>
      <c r="FN376" s="38"/>
      <c r="FO376" s="38"/>
      <c r="FP376" s="38"/>
      <c r="FQ376" s="38"/>
      <c r="FR376" s="38"/>
      <c r="FS376" s="38"/>
      <c r="FT376" s="38"/>
      <c r="FU376" s="38"/>
      <c r="FV376" s="38"/>
      <c r="FW376" s="38"/>
      <c r="FX376" s="38"/>
      <c r="FY376" s="38"/>
      <c r="FZ376" s="38"/>
      <c r="GA376" s="38"/>
      <c r="GB376" s="38"/>
      <c r="GC376" s="38"/>
      <c r="GD376" s="38"/>
      <c r="GE376" s="38"/>
      <c r="GF376" s="38"/>
      <c r="GG376" s="38"/>
      <c r="GH376" s="38"/>
      <c r="GI376" s="38"/>
      <c r="GJ376" s="38"/>
      <c r="GK376" s="38"/>
      <c r="GL376" s="38"/>
      <c r="GM376" s="38"/>
      <c r="GN376" s="38"/>
      <c r="GO376" s="38"/>
      <c r="GP376" s="38"/>
      <c r="GQ376" s="38"/>
      <c r="GR376" s="38"/>
      <c r="GS376" s="38"/>
      <c r="GT376" s="38"/>
      <c r="GU376" s="38"/>
      <c r="GV376" s="38"/>
      <c r="GW376" s="38"/>
      <c r="GX376" s="38"/>
      <c r="GY376" s="38"/>
      <c r="GZ376" s="38"/>
      <c r="HA376" s="38"/>
      <c r="HB376" s="38"/>
      <c r="HC376" s="38"/>
      <c r="HD376" s="38"/>
      <c r="HE376" s="38"/>
      <c r="HF376" s="38"/>
      <c r="HG376" s="38"/>
      <c r="HH376" s="38"/>
      <c r="HI376" s="38"/>
      <c r="HJ376" s="38"/>
      <c r="HK376" s="38"/>
      <c r="HL376" s="38"/>
      <c r="HM376" s="38"/>
      <c r="HN376" s="38"/>
      <c r="HO376" s="38"/>
      <c r="HP376" s="38"/>
      <c r="HQ376" s="38"/>
      <c r="HR376" s="38"/>
      <c r="HS376" s="38"/>
      <c r="HT376" s="38"/>
      <c r="HU376" s="38"/>
      <c r="HV376" s="38"/>
      <c r="HW376" s="38"/>
      <c r="HX376" s="38"/>
      <c r="HY376" s="38"/>
      <c r="HZ376" s="38"/>
      <c r="IA376" s="38"/>
      <c r="IB376" s="38"/>
      <c r="IC376" s="38"/>
      <c r="ID376" s="38"/>
      <c r="IE376" s="38"/>
      <c r="IF376" s="38"/>
      <c r="IG376" s="38"/>
      <c r="IH376" s="38"/>
      <c r="II376" s="38"/>
      <c r="IJ376" s="38"/>
      <c r="IK376" s="38"/>
      <c r="IL376" s="38"/>
      <c r="IM376" s="38"/>
      <c r="IN376" s="38"/>
      <c r="IO376" s="38"/>
      <c r="IP376" s="38"/>
      <c r="IQ376" s="38"/>
      <c r="IR376" s="38"/>
      <c r="IS376" s="38"/>
      <c r="IT376" s="38"/>
      <c r="IU376" s="38"/>
      <c r="IV376" s="38"/>
      <c r="IW376" s="38"/>
      <c r="IX376" s="38"/>
      <c r="IY376" s="38"/>
      <c r="IZ376" s="38"/>
      <c r="JA376" s="38"/>
      <c r="JB376" s="38"/>
      <c r="JC376" s="38"/>
      <c r="JD376" s="38"/>
      <c r="JE376" s="38"/>
      <c r="JF376" s="38"/>
      <c r="JG376" s="38"/>
      <c r="JH376" s="38"/>
      <c r="JI376" s="38"/>
      <c r="JJ376" s="38"/>
      <c r="JK376" s="38"/>
      <c r="JL376" s="38"/>
      <c r="JM376" s="38"/>
      <c r="JN376" s="38"/>
      <c r="JO376" s="38"/>
      <c r="JP376" s="38"/>
      <c r="JQ376" s="38"/>
      <c r="JR376" s="38"/>
      <c r="JS376" s="38"/>
      <c r="JT376" s="38"/>
      <c r="JU376" s="38"/>
      <c r="JV376" s="38"/>
      <c r="JW376" s="38"/>
      <c r="JX376" s="38"/>
      <c r="JY376" s="38"/>
      <c r="JZ376" s="38"/>
      <c r="KA376" s="38"/>
      <c r="KB376" s="38"/>
      <c r="KC376" s="38"/>
      <c r="KD376" s="38"/>
      <c r="KE376" s="38"/>
      <c r="KF376" s="38"/>
      <c r="KG376" s="38"/>
      <c r="KH376" s="38"/>
      <c r="KI376" s="38"/>
      <c r="KJ376" s="38"/>
      <c r="KK376" s="38"/>
      <c r="KL376" s="38"/>
      <c r="KM376" s="38"/>
      <c r="KN376" s="38"/>
      <c r="KO376" s="38"/>
      <c r="KP376" s="38"/>
      <c r="KQ376" s="38"/>
      <c r="KR376" s="38"/>
      <c r="KS376" s="38"/>
      <c r="KT376" s="38"/>
      <c r="KU376" s="38"/>
      <c r="KV376" s="38"/>
      <c r="KW376" s="38"/>
      <c r="KX376" s="38"/>
      <c r="KY376" s="38"/>
      <c r="KZ376" s="38"/>
      <c r="LA376" s="38"/>
      <c r="LB376" s="38"/>
      <c r="LC376" s="38"/>
      <c r="LD376" s="38"/>
      <c r="LE376" s="38"/>
      <c r="LF376" s="38"/>
      <c r="LG376" s="38"/>
      <c r="LH376" s="38"/>
      <c r="LI376" s="38"/>
      <c r="LJ376" s="38"/>
      <c r="LK376" s="38"/>
      <c r="LL376" s="38"/>
      <c r="LM376" s="38"/>
      <c r="LN376" s="38"/>
      <c r="LO376" s="38"/>
      <c r="LP376" s="38"/>
      <c r="LQ376" s="38"/>
      <c r="LR376" s="38"/>
      <c r="LS376" s="38"/>
      <c r="LT376" s="38"/>
      <c r="LU376" s="38"/>
      <c r="LV376" s="38"/>
      <c r="LW376" s="38"/>
      <c r="LX376" s="38"/>
      <c r="LY376" s="38"/>
      <c r="LZ376" s="38"/>
      <c r="MA376" s="38"/>
      <c r="MB376" s="38"/>
      <c r="MC376" s="38"/>
      <c r="MD376" s="38"/>
      <c r="ME376" s="38"/>
      <c r="MF376" s="38"/>
      <c r="MG376" s="38"/>
      <c r="MH376" s="38"/>
      <c r="MI376" s="38"/>
      <c r="MJ376" s="38"/>
      <c r="MK376" s="38"/>
      <c r="ML376" s="38"/>
      <c r="MM376" s="38"/>
      <c r="MN376" s="38"/>
      <c r="MO376" s="38"/>
      <c r="MP376" s="38"/>
      <c r="MQ376" s="38"/>
      <c r="MR376" s="38"/>
      <c r="MS376" s="38"/>
      <c r="MT376" s="38"/>
      <c r="MU376" s="38"/>
      <c r="MV376" s="38"/>
      <c r="MW376" s="38"/>
      <c r="MX376" s="38"/>
      <c r="MY376" s="38"/>
      <c r="MZ376" s="38"/>
      <c r="NA376" s="38"/>
      <c r="NB376" s="38"/>
      <c r="NC376" s="38"/>
      <c r="ND376" s="38"/>
      <c r="NE376" s="38"/>
      <c r="NF376" s="38"/>
      <c r="NG376" s="38"/>
      <c r="NH376" s="38"/>
      <c r="NI376" s="38"/>
      <c r="NJ376" s="38"/>
      <c r="NK376" s="38"/>
      <c r="NL376" s="38"/>
      <c r="NM376" s="38"/>
      <c r="NN376" s="38"/>
      <c r="NO376" s="38"/>
      <c r="NP376" s="38"/>
      <c r="NQ376" s="38"/>
      <c r="NR376" s="38"/>
      <c r="NS376" s="38"/>
      <c r="NT376" s="38"/>
      <c r="NU376" s="38"/>
      <c r="NV376" s="38"/>
      <c r="NW376" s="38"/>
      <c r="NX376" s="38"/>
      <c r="NY376" s="38"/>
      <c r="NZ376" s="38"/>
      <c r="OA376" s="38"/>
      <c r="OB376" s="38"/>
      <c r="OC376" s="38"/>
      <c r="OD376" s="38"/>
      <c r="OE376" s="38"/>
      <c r="OF376" s="38"/>
      <c r="OG376" s="38"/>
      <c r="OH376" s="38"/>
      <c r="OI376" s="38"/>
      <c r="OJ376" s="38"/>
      <c r="OK376" s="38"/>
      <c r="OL376" s="38"/>
      <c r="OM376" s="38"/>
      <c r="ON376" s="38"/>
      <c r="OO376" s="38"/>
      <c r="OP376" s="38"/>
      <c r="OQ376" s="38"/>
      <c r="OR376" s="38"/>
      <c r="OS376" s="38"/>
      <c r="OT376" s="38"/>
      <c r="OU376" s="38"/>
      <c r="OV376" s="38"/>
      <c r="OW376" s="38"/>
      <c r="OX376" s="38"/>
      <c r="OY376" s="38"/>
      <c r="OZ376" s="38"/>
      <c r="PA376" s="38"/>
      <c r="PB376" s="38"/>
      <c r="PC376" s="38"/>
      <c r="PD376" s="38"/>
      <c r="PE376" s="38"/>
      <c r="PF376" s="38"/>
      <c r="PG376" s="38"/>
      <c r="PH376" s="38"/>
      <c r="PI376" s="38"/>
      <c r="PJ376" s="38"/>
      <c r="PK376" s="38"/>
      <c r="PL376" s="38"/>
      <c r="PM376" s="38"/>
      <c r="PN376" s="38"/>
      <c r="PO376" s="38"/>
      <c r="PP376" s="38"/>
      <c r="PQ376" s="38"/>
      <c r="PR376" s="38"/>
      <c r="PS376" s="38"/>
      <c r="PT376" s="38"/>
      <c r="PU376" s="38"/>
      <c r="PV376" s="38"/>
      <c r="PW376" s="38"/>
      <c r="PX376" s="38"/>
      <c r="PY376" s="38"/>
      <c r="PZ376" s="38"/>
      <c r="QA376" s="38"/>
      <c r="QB376" s="38"/>
      <c r="QC376" s="38"/>
      <c r="QD376" s="38"/>
      <c r="QE376" s="38"/>
      <c r="QF376" s="38"/>
      <c r="QG376" s="38"/>
      <c r="QH376" s="38"/>
      <c r="QI376" s="38"/>
      <c r="QJ376" s="38"/>
      <c r="QK376" s="38"/>
      <c r="QL376" s="38"/>
      <c r="QM376" s="38"/>
      <c r="QN376" s="38"/>
      <c r="QO376" s="38"/>
      <c r="QP376" s="38"/>
      <c r="QQ376" s="38"/>
      <c r="QR376" s="38"/>
      <c r="QS376" s="38"/>
      <c r="QT376" s="38"/>
      <c r="QU376" s="38"/>
      <c r="QV376" s="38"/>
      <c r="QW376" s="38"/>
      <c r="QX376" s="38"/>
      <c r="QY376" s="38"/>
      <c r="QZ376" s="38"/>
      <c r="RA376" s="38"/>
      <c r="RB376" s="38"/>
      <c r="RC376" s="38"/>
      <c r="RD376" s="38"/>
      <c r="RE376" s="38"/>
      <c r="RF376" s="38"/>
      <c r="RG376" s="38"/>
      <c r="RH376" s="38"/>
      <c r="RI376" s="38"/>
      <c r="RJ376" s="38"/>
      <c r="RK376" s="38"/>
      <c r="RL376" s="38"/>
      <c r="RM376" s="38"/>
      <c r="RN376" s="38"/>
      <c r="RO376" s="38"/>
      <c r="RP376" s="38"/>
      <c r="RQ376" s="38"/>
      <c r="RR376" s="38"/>
      <c r="RS376" s="38"/>
      <c r="RT376" s="38"/>
      <c r="RU376" s="38"/>
      <c r="RV376" s="38"/>
      <c r="RW376" s="38"/>
      <c r="RX376" s="38"/>
      <c r="RY376" s="38"/>
      <c r="RZ376" s="38"/>
      <c r="SA376" s="38"/>
      <c r="SB376" s="38"/>
      <c r="SC376" s="38"/>
      <c r="SD376" s="38"/>
      <c r="SE376" s="38"/>
      <c r="SF376" s="38"/>
      <c r="SG376" s="38"/>
      <c r="SH376" s="38"/>
      <c r="SI376" s="38"/>
      <c r="SJ376" s="38"/>
      <c r="SK376" s="38"/>
      <c r="SL376" s="38"/>
      <c r="SM376" s="38"/>
      <c r="SN376" s="38"/>
      <c r="SO376" s="38"/>
      <c r="SP376" s="38"/>
      <c r="SQ376" s="38"/>
      <c r="SR376" s="38"/>
      <c r="SS376" s="38"/>
      <c r="ST376" s="38"/>
      <c r="SU376" s="38"/>
      <c r="SV376" s="38"/>
      <c r="SW376" s="38"/>
      <c r="SX376" s="38"/>
      <c r="SY376" s="38"/>
      <c r="SZ376" s="38"/>
      <c r="TA376" s="38"/>
      <c r="TB376" s="38"/>
      <c r="TC376" s="38"/>
      <c r="TD376" s="38"/>
      <c r="TE376" s="38"/>
      <c r="TF376" s="38"/>
      <c r="TG376" s="38"/>
      <c r="TH376" s="38"/>
      <c r="TI376" s="38"/>
      <c r="TJ376" s="38"/>
      <c r="TK376" s="38"/>
      <c r="TL376" s="38"/>
      <c r="TM376" s="38"/>
      <c r="TN376" s="38"/>
      <c r="TO376" s="38"/>
      <c r="TP376" s="38"/>
      <c r="TQ376" s="38"/>
      <c r="TR376" s="38"/>
      <c r="TS376" s="38"/>
      <c r="TT376" s="38"/>
      <c r="TU376" s="38"/>
      <c r="TV376" s="38"/>
      <c r="TW376" s="38"/>
      <c r="TX376" s="38"/>
      <c r="TY376" s="38"/>
      <c r="TZ376" s="38"/>
      <c r="UA376" s="38"/>
      <c r="UB376" s="38"/>
      <c r="UC376" s="38"/>
      <c r="UD376" s="38"/>
      <c r="UE376" s="38"/>
      <c r="UF376" s="38"/>
      <c r="UG376" s="38"/>
      <c r="UH376" s="38"/>
      <c r="UI376" s="38"/>
      <c r="UJ376" s="38"/>
      <c r="UK376" s="38"/>
      <c r="UL376" s="38"/>
      <c r="UM376" s="38"/>
      <c r="UN376" s="38"/>
      <c r="UO376" s="38"/>
      <c r="UP376" s="38"/>
      <c r="UQ376" s="38"/>
      <c r="UR376" s="38"/>
      <c r="US376" s="38"/>
      <c r="UT376" s="38"/>
      <c r="UU376" s="38"/>
      <c r="UV376" s="38"/>
      <c r="UW376" s="38"/>
      <c r="UX376" s="38"/>
      <c r="UY376" s="38"/>
      <c r="UZ376" s="38"/>
      <c r="VA376" s="38"/>
      <c r="VB376" s="38"/>
      <c r="VC376" s="38"/>
      <c r="VD376" s="38"/>
      <c r="VE376" s="38"/>
      <c r="VF376" s="38"/>
      <c r="VG376" s="38"/>
      <c r="VH376" s="38"/>
      <c r="VI376" s="38"/>
      <c r="VJ376" s="38"/>
      <c r="VK376" s="38"/>
      <c r="VL376" s="38"/>
      <c r="VM376" s="38"/>
      <c r="VN376" s="38"/>
      <c r="VO376" s="38"/>
      <c r="VP376" s="38"/>
      <c r="VQ376" s="38"/>
      <c r="VR376" s="38"/>
      <c r="VS376" s="38"/>
      <c r="VT376" s="38"/>
      <c r="VU376" s="38"/>
      <c r="VV376" s="38"/>
      <c r="VW376" s="38"/>
      <c r="VX376" s="38"/>
      <c r="VY376" s="38"/>
      <c r="VZ376" s="38"/>
      <c r="WA376" s="38"/>
      <c r="WB376" s="38"/>
      <c r="WC376" s="38"/>
      <c r="WD376" s="38"/>
    </row>
    <row r="377" spans="1:602" s="37" customFormat="1" ht="19.5" customHeight="1">
      <c r="A377" s="507"/>
      <c r="B377" s="515"/>
      <c r="C377" s="530"/>
      <c r="D377" s="531"/>
      <c r="E377" s="56"/>
      <c r="F377" s="56"/>
      <c r="G377" s="556"/>
      <c r="H377" s="556"/>
      <c r="I377" s="533" t="s">
        <v>14</v>
      </c>
      <c r="J377" s="533" t="s">
        <v>141</v>
      </c>
      <c r="K377" s="533" t="s">
        <v>804</v>
      </c>
      <c r="L377" s="533" t="s">
        <v>144</v>
      </c>
      <c r="M377" s="520">
        <v>1772300</v>
      </c>
      <c r="N377" s="520">
        <v>1772300</v>
      </c>
      <c r="O377" s="520">
        <v>2329200</v>
      </c>
      <c r="P377" s="534">
        <v>2329200</v>
      </c>
      <c r="Q377" s="520">
        <v>2329200</v>
      </c>
      <c r="R377" s="520">
        <v>2329200</v>
      </c>
      <c r="S377" s="535">
        <v>3</v>
      </c>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c r="EA377" s="38"/>
      <c r="EB377" s="38"/>
      <c r="EC377" s="38"/>
      <c r="ED377" s="38"/>
      <c r="EE377" s="38"/>
      <c r="EF377" s="38"/>
      <c r="EG377" s="38"/>
      <c r="EH377" s="38"/>
      <c r="EI377" s="38"/>
      <c r="EJ377" s="38"/>
      <c r="EK377" s="38"/>
      <c r="EL377" s="38"/>
      <c r="EM377" s="38"/>
      <c r="EN377" s="38"/>
      <c r="EO377" s="38"/>
      <c r="EP377" s="38"/>
      <c r="EQ377" s="38"/>
      <c r="ER377" s="38"/>
      <c r="ES377" s="38"/>
      <c r="ET377" s="38"/>
      <c r="EU377" s="38"/>
      <c r="EV377" s="38"/>
      <c r="EW377" s="38"/>
      <c r="EX377" s="38"/>
      <c r="EY377" s="38"/>
      <c r="EZ377" s="38"/>
      <c r="FA377" s="38"/>
      <c r="FB377" s="38"/>
      <c r="FC377" s="38"/>
      <c r="FD377" s="38"/>
      <c r="FE377" s="38"/>
      <c r="FF377" s="38"/>
      <c r="FG377" s="38"/>
      <c r="FH377" s="38"/>
      <c r="FI377" s="38"/>
      <c r="FJ377" s="38"/>
      <c r="FK377" s="38"/>
      <c r="FL377" s="38"/>
      <c r="FM377" s="38"/>
      <c r="FN377" s="38"/>
      <c r="FO377" s="38"/>
      <c r="FP377" s="38"/>
      <c r="FQ377" s="38"/>
      <c r="FR377" s="38"/>
      <c r="FS377" s="38"/>
      <c r="FT377" s="38"/>
      <c r="FU377" s="38"/>
      <c r="FV377" s="38"/>
      <c r="FW377" s="38"/>
      <c r="FX377" s="38"/>
      <c r="FY377" s="38"/>
      <c r="FZ377" s="38"/>
      <c r="GA377" s="38"/>
      <c r="GB377" s="38"/>
      <c r="GC377" s="38"/>
      <c r="GD377" s="38"/>
      <c r="GE377" s="38"/>
      <c r="GF377" s="38"/>
      <c r="GG377" s="38"/>
      <c r="GH377" s="38"/>
      <c r="GI377" s="38"/>
      <c r="GJ377" s="38"/>
      <c r="GK377" s="38"/>
      <c r="GL377" s="38"/>
      <c r="GM377" s="38"/>
      <c r="GN377" s="38"/>
      <c r="GO377" s="38"/>
      <c r="GP377" s="38"/>
      <c r="GQ377" s="38"/>
      <c r="GR377" s="38"/>
      <c r="GS377" s="38"/>
      <c r="GT377" s="38"/>
      <c r="GU377" s="38"/>
      <c r="GV377" s="38"/>
      <c r="GW377" s="38"/>
      <c r="GX377" s="38"/>
      <c r="GY377" s="38"/>
      <c r="GZ377" s="38"/>
      <c r="HA377" s="38"/>
      <c r="HB377" s="38"/>
      <c r="HC377" s="38"/>
      <c r="HD377" s="38"/>
      <c r="HE377" s="38"/>
      <c r="HF377" s="38"/>
      <c r="HG377" s="38"/>
      <c r="HH377" s="38"/>
      <c r="HI377" s="38"/>
      <c r="HJ377" s="38"/>
      <c r="HK377" s="38"/>
      <c r="HL377" s="38"/>
      <c r="HM377" s="38"/>
      <c r="HN377" s="38"/>
      <c r="HO377" s="38"/>
      <c r="HP377" s="38"/>
      <c r="HQ377" s="38"/>
      <c r="HR377" s="38"/>
      <c r="HS377" s="38"/>
      <c r="HT377" s="38"/>
      <c r="HU377" s="38"/>
      <c r="HV377" s="38"/>
      <c r="HW377" s="38"/>
      <c r="HX377" s="38"/>
      <c r="HY377" s="38"/>
      <c r="HZ377" s="38"/>
      <c r="IA377" s="38"/>
      <c r="IB377" s="38"/>
      <c r="IC377" s="38"/>
      <c r="ID377" s="38"/>
      <c r="IE377" s="38"/>
      <c r="IF377" s="38"/>
      <c r="IG377" s="38"/>
      <c r="IH377" s="38"/>
      <c r="II377" s="38"/>
      <c r="IJ377" s="38"/>
      <c r="IK377" s="38"/>
      <c r="IL377" s="38"/>
      <c r="IM377" s="38"/>
      <c r="IN377" s="38"/>
      <c r="IO377" s="38"/>
      <c r="IP377" s="38"/>
      <c r="IQ377" s="38"/>
      <c r="IR377" s="38"/>
      <c r="IS377" s="38"/>
      <c r="IT377" s="38"/>
      <c r="IU377" s="38"/>
      <c r="IV377" s="38"/>
      <c r="IW377" s="38"/>
      <c r="IX377" s="38"/>
      <c r="IY377" s="38"/>
      <c r="IZ377" s="38"/>
      <c r="JA377" s="38"/>
      <c r="JB377" s="38"/>
      <c r="JC377" s="38"/>
      <c r="JD377" s="38"/>
      <c r="JE377" s="38"/>
      <c r="JF377" s="38"/>
      <c r="JG377" s="38"/>
      <c r="JH377" s="38"/>
      <c r="JI377" s="38"/>
      <c r="JJ377" s="38"/>
      <c r="JK377" s="38"/>
      <c r="JL377" s="38"/>
      <c r="JM377" s="38"/>
      <c r="JN377" s="38"/>
      <c r="JO377" s="38"/>
      <c r="JP377" s="38"/>
      <c r="JQ377" s="38"/>
      <c r="JR377" s="38"/>
      <c r="JS377" s="38"/>
      <c r="JT377" s="38"/>
      <c r="JU377" s="38"/>
      <c r="JV377" s="38"/>
      <c r="JW377" s="38"/>
      <c r="JX377" s="38"/>
      <c r="JY377" s="38"/>
      <c r="JZ377" s="38"/>
      <c r="KA377" s="38"/>
      <c r="KB377" s="38"/>
      <c r="KC377" s="38"/>
      <c r="KD377" s="38"/>
      <c r="KE377" s="38"/>
      <c r="KF377" s="38"/>
      <c r="KG377" s="38"/>
      <c r="KH377" s="38"/>
      <c r="KI377" s="38"/>
      <c r="KJ377" s="38"/>
      <c r="KK377" s="38"/>
      <c r="KL377" s="38"/>
      <c r="KM377" s="38"/>
      <c r="KN377" s="38"/>
      <c r="KO377" s="38"/>
      <c r="KP377" s="38"/>
      <c r="KQ377" s="38"/>
      <c r="KR377" s="38"/>
      <c r="KS377" s="38"/>
      <c r="KT377" s="38"/>
      <c r="KU377" s="38"/>
      <c r="KV377" s="38"/>
      <c r="KW377" s="38"/>
      <c r="KX377" s="38"/>
      <c r="KY377" s="38"/>
      <c r="KZ377" s="38"/>
      <c r="LA377" s="38"/>
      <c r="LB377" s="38"/>
      <c r="LC377" s="38"/>
      <c r="LD377" s="38"/>
      <c r="LE377" s="38"/>
      <c r="LF377" s="38"/>
      <c r="LG377" s="38"/>
      <c r="LH377" s="38"/>
      <c r="LI377" s="38"/>
      <c r="LJ377" s="38"/>
      <c r="LK377" s="38"/>
      <c r="LL377" s="38"/>
      <c r="LM377" s="38"/>
      <c r="LN377" s="38"/>
      <c r="LO377" s="38"/>
      <c r="LP377" s="38"/>
      <c r="LQ377" s="38"/>
      <c r="LR377" s="38"/>
      <c r="LS377" s="38"/>
      <c r="LT377" s="38"/>
      <c r="LU377" s="38"/>
      <c r="LV377" s="38"/>
      <c r="LW377" s="38"/>
      <c r="LX377" s="38"/>
      <c r="LY377" s="38"/>
      <c r="LZ377" s="38"/>
      <c r="MA377" s="38"/>
      <c r="MB377" s="38"/>
      <c r="MC377" s="38"/>
      <c r="MD377" s="38"/>
      <c r="ME377" s="38"/>
      <c r="MF377" s="38"/>
      <c r="MG377" s="38"/>
      <c r="MH377" s="38"/>
      <c r="MI377" s="38"/>
      <c r="MJ377" s="38"/>
      <c r="MK377" s="38"/>
      <c r="ML377" s="38"/>
      <c r="MM377" s="38"/>
      <c r="MN377" s="38"/>
      <c r="MO377" s="38"/>
      <c r="MP377" s="38"/>
      <c r="MQ377" s="38"/>
      <c r="MR377" s="38"/>
      <c r="MS377" s="38"/>
      <c r="MT377" s="38"/>
      <c r="MU377" s="38"/>
      <c r="MV377" s="38"/>
      <c r="MW377" s="38"/>
      <c r="MX377" s="38"/>
      <c r="MY377" s="38"/>
      <c r="MZ377" s="38"/>
      <c r="NA377" s="38"/>
      <c r="NB377" s="38"/>
      <c r="NC377" s="38"/>
      <c r="ND377" s="38"/>
      <c r="NE377" s="38"/>
      <c r="NF377" s="38"/>
      <c r="NG377" s="38"/>
      <c r="NH377" s="38"/>
      <c r="NI377" s="38"/>
      <c r="NJ377" s="38"/>
      <c r="NK377" s="38"/>
      <c r="NL377" s="38"/>
      <c r="NM377" s="38"/>
      <c r="NN377" s="38"/>
      <c r="NO377" s="38"/>
      <c r="NP377" s="38"/>
      <c r="NQ377" s="38"/>
      <c r="NR377" s="38"/>
      <c r="NS377" s="38"/>
      <c r="NT377" s="38"/>
      <c r="NU377" s="38"/>
      <c r="NV377" s="38"/>
      <c r="NW377" s="38"/>
      <c r="NX377" s="38"/>
      <c r="NY377" s="38"/>
      <c r="NZ377" s="38"/>
      <c r="OA377" s="38"/>
      <c r="OB377" s="38"/>
      <c r="OC377" s="38"/>
      <c r="OD377" s="38"/>
      <c r="OE377" s="38"/>
      <c r="OF377" s="38"/>
      <c r="OG377" s="38"/>
      <c r="OH377" s="38"/>
      <c r="OI377" s="38"/>
      <c r="OJ377" s="38"/>
      <c r="OK377" s="38"/>
      <c r="OL377" s="38"/>
      <c r="OM377" s="38"/>
      <c r="ON377" s="38"/>
      <c r="OO377" s="38"/>
      <c r="OP377" s="38"/>
      <c r="OQ377" s="38"/>
      <c r="OR377" s="38"/>
      <c r="OS377" s="38"/>
      <c r="OT377" s="38"/>
      <c r="OU377" s="38"/>
      <c r="OV377" s="38"/>
      <c r="OW377" s="38"/>
      <c r="OX377" s="38"/>
      <c r="OY377" s="38"/>
      <c r="OZ377" s="38"/>
      <c r="PA377" s="38"/>
      <c r="PB377" s="38"/>
      <c r="PC377" s="38"/>
      <c r="PD377" s="38"/>
      <c r="PE377" s="38"/>
      <c r="PF377" s="38"/>
      <c r="PG377" s="38"/>
      <c r="PH377" s="38"/>
      <c r="PI377" s="38"/>
      <c r="PJ377" s="38"/>
      <c r="PK377" s="38"/>
      <c r="PL377" s="38"/>
      <c r="PM377" s="38"/>
      <c r="PN377" s="38"/>
      <c r="PO377" s="38"/>
      <c r="PP377" s="38"/>
      <c r="PQ377" s="38"/>
      <c r="PR377" s="38"/>
      <c r="PS377" s="38"/>
      <c r="PT377" s="38"/>
      <c r="PU377" s="38"/>
      <c r="PV377" s="38"/>
      <c r="PW377" s="38"/>
      <c r="PX377" s="38"/>
      <c r="PY377" s="38"/>
      <c r="PZ377" s="38"/>
      <c r="QA377" s="38"/>
      <c r="QB377" s="38"/>
      <c r="QC377" s="38"/>
      <c r="QD377" s="38"/>
      <c r="QE377" s="38"/>
      <c r="QF377" s="38"/>
      <c r="QG377" s="38"/>
      <c r="QH377" s="38"/>
      <c r="QI377" s="38"/>
      <c r="QJ377" s="38"/>
      <c r="QK377" s="38"/>
      <c r="QL377" s="38"/>
      <c r="QM377" s="38"/>
      <c r="QN377" s="38"/>
      <c r="QO377" s="38"/>
      <c r="QP377" s="38"/>
      <c r="QQ377" s="38"/>
      <c r="QR377" s="38"/>
      <c r="QS377" s="38"/>
      <c r="QT377" s="38"/>
      <c r="QU377" s="38"/>
      <c r="QV377" s="38"/>
      <c r="QW377" s="38"/>
      <c r="QX377" s="38"/>
      <c r="QY377" s="38"/>
      <c r="QZ377" s="38"/>
      <c r="RA377" s="38"/>
      <c r="RB377" s="38"/>
      <c r="RC377" s="38"/>
      <c r="RD377" s="38"/>
      <c r="RE377" s="38"/>
      <c r="RF377" s="38"/>
      <c r="RG377" s="38"/>
      <c r="RH377" s="38"/>
      <c r="RI377" s="38"/>
      <c r="RJ377" s="38"/>
      <c r="RK377" s="38"/>
      <c r="RL377" s="38"/>
      <c r="RM377" s="38"/>
      <c r="RN377" s="38"/>
      <c r="RO377" s="38"/>
      <c r="RP377" s="38"/>
      <c r="RQ377" s="38"/>
      <c r="RR377" s="38"/>
      <c r="RS377" s="38"/>
      <c r="RT377" s="38"/>
      <c r="RU377" s="38"/>
      <c r="RV377" s="38"/>
      <c r="RW377" s="38"/>
      <c r="RX377" s="38"/>
      <c r="RY377" s="38"/>
      <c r="RZ377" s="38"/>
      <c r="SA377" s="38"/>
      <c r="SB377" s="38"/>
      <c r="SC377" s="38"/>
      <c r="SD377" s="38"/>
      <c r="SE377" s="38"/>
      <c r="SF377" s="38"/>
      <c r="SG377" s="38"/>
      <c r="SH377" s="38"/>
      <c r="SI377" s="38"/>
      <c r="SJ377" s="38"/>
      <c r="SK377" s="38"/>
      <c r="SL377" s="38"/>
      <c r="SM377" s="38"/>
      <c r="SN377" s="38"/>
      <c r="SO377" s="38"/>
      <c r="SP377" s="38"/>
      <c r="SQ377" s="38"/>
      <c r="SR377" s="38"/>
      <c r="SS377" s="38"/>
      <c r="ST377" s="38"/>
      <c r="SU377" s="38"/>
      <c r="SV377" s="38"/>
      <c r="SW377" s="38"/>
      <c r="SX377" s="38"/>
      <c r="SY377" s="38"/>
      <c r="SZ377" s="38"/>
      <c r="TA377" s="38"/>
      <c r="TB377" s="38"/>
      <c r="TC377" s="38"/>
      <c r="TD377" s="38"/>
      <c r="TE377" s="38"/>
      <c r="TF377" s="38"/>
      <c r="TG377" s="38"/>
      <c r="TH377" s="38"/>
      <c r="TI377" s="38"/>
      <c r="TJ377" s="38"/>
      <c r="TK377" s="38"/>
      <c r="TL377" s="38"/>
      <c r="TM377" s="38"/>
      <c r="TN377" s="38"/>
      <c r="TO377" s="38"/>
      <c r="TP377" s="38"/>
      <c r="TQ377" s="38"/>
      <c r="TR377" s="38"/>
      <c r="TS377" s="38"/>
      <c r="TT377" s="38"/>
      <c r="TU377" s="38"/>
      <c r="TV377" s="38"/>
      <c r="TW377" s="38"/>
      <c r="TX377" s="38"/>
      <c r="TY377" s="38"/>
      <c r="TZ377" s="38"/>
      <c r="UA377" s="38"/>
      <c r="UB377" s="38"/>
      <c r="UC377" s="38"/>
      <c r="UD377" s="38"/>
      <c r="UE377" s="38"/>
      <c r="UF377" s="38"/>
      <c r="UG377" s="38"/>
      <c r="UH377" s="38"/>
      <c r="UI377" s="38"/>
      <c r="UJ377" s="38"/>
      <c r="UK377" s="38"/>
      <c r="UL377" s="38"/>
      <c r="UM377" s="38"/>
      <c r="UN377" s="38"/>
      <c r="UO377" s="38"/>
      <c r="UP377" s="38"/>
      <c r="UQ377" s="38"/>
      <c r="UR377" s="38"/>
      <c r="US377" s="38"/>
      <c r="UT377" s="38"/>
      <c r="UU377" s="38"/>
      <c r="UV377" s="38"/>
      <c r="UW377" s="38"/>
      <c r="UX377" s="38"/>
      <c r="UY377" s="38"/>
      <c r="UZ377" s="38"/>
      <c r="VA377" s="38"/>
      <c r="VB377" s="38"/>
      <c r="VC377" s="38"/>
      <c r="VD377" s="38"/>
      <c r="VE377" s="38"/>
      <c r="VF377" s="38"/>
      <c r="VG377" s="38"/>
      <c r="VH377" s="38"/>
      <c r="VI377" s="38"/>
      <c r="VJ377" s="38"/>
      <c r="VK377" s="38"/>
      <c r="VL377" s="38"/>
      <c r="VM377" s="38"/>
      <c r="VN377" s="38"/>
      <c r="VO377" s="38"/>
      <c r="VP377" s="38"/>
      <c r="VQ377" s="38"/>
      <c r="VR377" s="38"/>
      <c r="VS377" s="38"/>
      <c r="VT377" s="38"/>
      <c r="VU377" s="38"/>
      <c r="VV377" s="38"/>
      <c r="VW377" s="38"/>
      <c r="VX377" s="38"/>
      <c r="VY377" s="38"/>
      <c r="VZ377" s="38"/>
      <c r="WA377" s="38"/>
      <c r="WB377" s="38"/>
      <c r="WC377" s="38"/>
      <c r="WD377" s="38"/>
    </row>
    <row r="378" spans="1:602" s="37" customFormat="1" ht="21.75" customHeight="1">
      <c r="A378" s="507"/>
      <c r="B378" s="583" t="s">
        <v>840</v>
      </c>
      <c r="C378" s="536"/>
      <c r="D378" s="51"/>
      <c r="E378" s="57"/>
      <c r="F378" s="57"/>
      <c r="G378" s="526"/>
      <c r="H378" s="526"/>
      <c r="I378" s="533" t="s">
        <v>14</v>
      </c>
      <c r="J378" s="533" t="s">
        <v>141</v>
      </c>
      <c r="K378" s="533" t="s">
        <v>804</v>
      </c>
      <c r="L378" s="533" t="s">
        <v>10</v>
      </c>
      <c r="M378" s="520">
        <v>156401300</v>
      </c>
      <c r="N378" s="520">
        <v>156401300</v>
      </c>
      <c r="O378" s="520">
        <v>162245000</v>
      </c>
      <c r="P378" s="534">
        <v>162245000</v>
      </c>
      <c r="Q378" s="520">
        <v>162245000</v>
      </c>
      <c r="R378" s="520">
        <v>162245000</v>
      </c>
      <c r="S378" s="514">
        <v>3</v>
      </c>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c r="EA378" s="38"/>
      <c r="EB378" s="38"/>
      <c r="EC378" s="38"/>
      <c r="ED378" s="38"/>
      <c r="EE378" s="38"/>
      <c r="EF378" s="38"/>
      <c r="EG378" s="38"/>
      <c r="EH378" s="38"/>
      <c r="EI378" s="38"/>
      <c r="EJ378" s="38"/>
      <c r="EK378" s="38"/>
      <c r="EL378" s="38"/>
      <c r="EM378" s="38"/>
      <c r="EN378" s="38"/>
      <c r="EO378" s="38"/>
      <c r="EP378" s="38"/>
      <c r="EQ378" s="38"/>
      <c r="ER378" s="38"/>
      <c r="ES378" s="38"/>
      <c r="ET378" s="38"/>
      <c r="EU378" s="38"/>
      <c r="EV378" s="38"/>
      <c r="EW378" s="38"/>
      <c r="EX378" s="38"/>
      <c r="EY378" s="38"/>
      <c r="EZ378" s="38"/>
      <c r="FA378" s="38"/>
      <c r="FB378" s="38"/>
      <c r="FC378" s="38"/>
      <c r="FD378" s="38"/>
      <c r="FE378" s="38"/>
      <c r="FF378" s="38"/>
      <c r="FG378" s="38"/>
      <c r="FH378" s="38"/>
      <c r="FI378" s="38"/>
      <c r="FJ378" s="38"/>
      <c r="FK378" s="38"/>
      <c r="FL378" s="38"/>
      <c r="FM378" s="38"/>
      <c r="FN378" s="38"/>
      <c r="FO378" s="38"/>
      <c r="FP378" s="38"/>
      <c r="FQ378" s="38"/>
      <c r="FR378" s="38"/>
      <c r="FS378" s="38"/>
      <c r="FT378" s="38"/>
      <c r="FU378" s="38"/>
      <c r="FV378" s="38"/>
      <c r="FW378" s="38"/>
      <c r="FX378" s="38"/>
      <c r="FY378" s="38"/>
      <c r="FZ378" s="38"/>
      <c r="GA378" s="38"/>
      <c r="GB378" s="38"/>
      <c r="GC378" s="38"/>
      <c r="GD378" s="38"/>
      <c r="GE378" s="38"/>
      <c r="GF378" s="38"/>
      <c r="GG378" s="38"/>
      <c r="GH378" s="38"/>
      <c r="GI378" s="38"/>
      <c r="GJ378" s="38"/>
      <c r="GK378" s="38"/>
      <c r="GL378" s="38"/>
      <c r="GM378" s="38"/>
      <c r="GN378" s="38"/>
      <c r="GO378" s="38"/>
      <c r="GP378" s="38"/>
      <c r="GQ378" s="38"/>
      <c r="GR378" s="38"/>
      <c r="GS378" s="38"/>
      <c r="GT378" s="38"/>
      <c r="GU378" s="38"/>
      <c r="GV378" s="38"/>
      <c r="GW378" s="38"/>
      <c r="GX378" s="38"/>
      <c r="GY378" s="38"/>
      <c r="GZ378" s="38"/>
      <c r="HA378" s="38"/>
      <c r="HB378" s="38"/>
      <c r="HC378" s="38"/>
      <c r="HD378" s="38"/>
      <c r="HE378" s="38"/>
      <c r="HF378" s="38"/>
      <c r="HG378" s="38"/>
      <c r="HH378" s="38"/>
      <c r="HI378" s="38"/>
      <c r="HJ378" s="38"/>
      <c r="HK378" s="38"/>
      <c r="HL378" s="38"/>
      <c r="HM378" s="38"/>
      <c r="HN378" s="38"/>
      <c r="HO378" s="38"/>
      <c r="HP378" s="38"/>
      <c r="HQ378" s="38"/>
      <c r="HR378" s="38"/>
      <c r="HS378" s="38"/>
      <c r="HT378" s="38"/>
      <c r="HU378" s="38"/>
      <c r="HV378" s="38"/>
      <c r="HW378" s="38"/>
      <c r="HX378" s="38"/>
      <c r="HY378" s="38"/>
      <c r="HZ378" s="38"/>
      <c r="IA378" s="38"/>
      <c r="IB378" s="38"/>
      <c r="IC378" s="38"/>
      <c r="ID378" s="38"/>
      <c r="IE378" s="38"/>
      <c r="IF378" s="38"/>
      <c r="IG378" s="38"/>
      <c r="IH378" s="38"/>
      <c r="II378" s="38"/>
      <c r="IJ378" s="38"/>
      <c r="IK378" s="38"/>
      <c r="IL378" s="38"/>
      <c r="IM378" s="38"/>
      <c r="IN378" s="38"/>
      <c r="IO378" s="38"/>
      <c r="IP378" s="38"/>
      <c r="IQ378" s="38"/>
      <c r="IR378" s="38"/>
      <c r="IS378" s="38"/>
      <c r="IT378" s="38"/>
      <c r="IU378" s="38"/>
      <c r="IV378" s="38"/>
      <c r="IW378" s="38"/>
      <c r="IX378" s="38"/>
      <c r="IY378" s="38"/>
      <c r="IZ378" s="38"/>
      <c r="JA378" s="38"/>
      <c r="JB378" s="38"/>
      <c r="JC378" s="38"/>
      <c r="JD378" s="38"/>
      <c r="JE378" s="38"/>
      <c r="JF378" s="38"/>
      <c r="JG378" s="38"/>
      <c r="JH378" s="38"/>
      <c r="JI378" s="38"/>
      <c r="JJ378" s="38"/>
      <c r="JK378" s="38"/>
      <c r="JL378" s="38"/>
      <c r="JM378" s="38"/>
      <c r="JN378" s="38"/>
      <c r="JO378" s="38"/>
      <c r="JP378" s="38"/>
      <c r="JQ378" s="38"/>
      <c r="JR378" s="38"/>
      <c r="JS378" s="38"/>
      <c r="JT378" s="38"/>
      <c r="JU378" s="38"/>
      <c r="JV378" s="38"/>
      <c r="JW378" s="38"/>
      <c r="JX378" s="38"/>
      <c r="JY378" s="38"/>
      <c r="JZ378" s="38"/>
      <c r="KA378" s="38"/>
      <c r="KB378" s="38"/>
      <c r="KC378" s="38"/>
      <c r="KD378" s="38"/>
      <c r="KE378" s="38"/>
      <c r="KF378" s="38"/>
      <c r="KG378" s="38"/>
      <c r="KH378" s="38"/>
      <c r="KI378" s="38"/>
      <c r="KJ378" s="38"/>
      <c r="KK378" s="38"/>
      <c r="KL378" s="38"/>
      <c r="KM378" s="38"/>
      <c r="KN378" s="38"/>
      <c r="KO378" s="38"/>
      <c r="KP378" s="38"/>
      <c r="KQ378" s="38"/>
      <c r="KR378" s="38"/>
      <c r="KS378" s="38"/>
      <c r="KT378" s="38"/>
      <c r="KU378" s="38"/>
      <c r="KV378" s="38"/>
      <c r="KW378" s="38"/>
      <c r="KX378" s="38"/>
      <c r="KY378" s="38"/>
      <c r="KZ378" s="38"/>
      <c r="LA378" s="38"/>
      <c r="LB378" s="38"/>
      <c r="LC378" s="38"/>
      <c r="LD378" s="38"/>
      <c r="LE378" s="38"/>
      <c r="LF378" s="38"/>
      <c r="LG378" s="38"/>
      <c r="LH378" s="38"/>
      <c r="LI378" s="38"/>
      <c r="LJ378" s="38"/>
      <c r="LK378" s="38"/>
      <c r="LL378" s="38"/>
      <c r="LM378" s="38"/>
      <c r="LN378" s="38"/>
      <c r="LO378" s="38"/>
      <c r="LP378" s="38"/>
      <c r="LQ378" s="38"/>
      <c r="LR378" s="38"/>
      <c r="LS378" s="38"/>
      <c r="LT378" s="38"/>
      <c r="LU378" s="38"/>
      <c r="LV378" s="38"/>
      <c r="LW378" s="38"/>
      <c r="LX378" s="38"/>
      <c r="LY378" s="38"/>
      <c r="LZ378" s="38"/>
      <c r="MA378" s="38"/>
      <c r="MB378" s="38"/>
      <c r="MC378" s="38"/>
      <c r="MD378" s="38"/>
      <c r="ME378" s="38"/>
      <c r="MF378" s="38"/>
      <c r="MG378" s="38"/>
      <c r="MH378" s="38"/>
      <c r="MI378" s="38"/>
      <c r="MJ378" s="38"/>
      <c r="MK378" s="38"/>
      <c r="ML378" s="38"/>
      <c r="MM378" s="38"/>
      <c r="MN378" s="38"/>
      <c r="MO378" s="38"/>
      <c r="MP378" s="38"/>
      <c r="MQ378" s="38"/>
      <c r="MR378" s="38"/>
      <c r="MS378" s="38"/>
      <c r="MT378" s="38"/>
      <c r="MU378" s="38"/>
      <c r="MV378" s="38"/>
      <c r="MW378" s="38"/>
      <c r="MX378" s="38"/>
      <c r="MY378" s="38"/>
      <c r="MZ378" s="38"/>
      <c r="NA378" s="38"/>
      <c r="NB378" s="38"/>
      <c r="NC378" s="38"/>
      <c r="ND378" s="38"/>
      <c r="NE378" s="38"/>
      <c r="NF378" s="38"/>
      <c r="NG378" s="38"/>
      <c r="NH378" s="38"/>
      <c r="NI378" s="38"/>
      <c r="NJ378" s="38"/>
      <c r="NK378" s="38"/>
      <c r="NL378" s="38"/>
      <c r="NM378" s="38"/>
      <c r="NN378" s="38"/>
      <c r="NO378" s="38"/>
      <c r="NP378" s="38"/>
      <c r="NQ378" s="38"/>
      <c r="NR378" s="38"/>
      <c r="NS378" s="38"/>
      <c r="NT378" s="38"/>
      <c r="NU378" s="38"/>
      <c r="NV378" s="38"/>
      <c r="NW378" s="38"/>
      <c r="NX378" s="38"/>
      <c r="NY378" s="38"/>
      <c r="NZ378" s="38"/>
      <c r="OA378" s="38"/>
      <c r="OB378" s="38"/>
      <c r="OC378" s="38"/>
      <c r="OD378" s="38"/>
      <c r="OE378" s="38"/>
      <c r="OF378" s="38"/>
      <c r="OG378" s="38"/>
      <c r="OH378" s="38"/>
      <c r="OI378" s="38"/>
      <c r="OJ378" s="38"/>
      <c r="OK378" s="38"/>
      <c r="OL378" s="38"/>
      <c r="OM378" s="38"/>
      <c r="ON378" s="38"/>
      <c r="OO378" s="38"/>
      <c r="OP378" s="38"/>
      <c r="OQ378" s="38"/>
      <c r="OR378" s="38"/>
      <c r="OS378" s="38"/>
      <c r="OT378" s="38"/>
      <c r="OU378" s="38"/>
      <c r="OV378" s="38"/>
      <c r="OW378" s="38"/>
      <c r="OX378" s="38"/>
      <c r="OY378" s="38"/>
      <c r="OZ378" s="38"/>
      <c r="PA378" s="38"/>
      <c r="PB378" s="38"/>
      <c r="PC378" s="38"/>
      <c r="PD378" s="38"/>
      <c r="PE378" s="38"/>
      <c r="PF378" s="38"/>
      <c r="PG378" s="38"/>
      <c r="PH378" s="38"/>
      <c r="PI378" s="38"/>
      <c r="PJ378" s="38"/>
      <c r="PK378" s="38"/>
      <c r="PL378" s="38"/>
      <c r="PM378" s="38"/>
      <c r="PN378" s="38"/>
      <c r="PO378" s="38"/>
      <c r="PP378" s="38"/>
      <c r="PQ378" s="38"/>
      <c r="PR378" s="38"/>
      <c r="PS378" s="38"/>
      <c r="PT378" s="38"/>
      <c r="PU378" s="38"/>
      <c r="PV378" s="38"/>
      <c r="PW378" s="38"/>
      <c r="PX378" s="38"/>
      <c r="PY378" s="38"/>
      <c r="PZ378" s="38"/>
      <c r="QA378" s="38"/>
      <c r="QB378" s="38"/>
      <c r="QC378" s="38"/>
      <c r="QD378" s="38"/>
      <c r="QE378" s="38"/>
      <c r="QF378" s="38"/>
      <c r="QG378" s="38"/>
      <c r="QH378" s="38"/>
      <c r="QI378" s="38"/>
      <c r="QJ378" s="38"/>
      <c r="QK378" s="38"/>
      <c r="QL378" s="38"/>
      <c r="QM378" s="38"/>
      <c r="QN378" s="38"/>
      <c r="QO378" s="38"/>
      <c r="QP378" s="38"/>
      <c r="QQ378" s="38"/>
      <c r="QR378" s="38"/>
      <c r="QS378" s="38"/>
      <c r="QT378" s="38"/>
      <c r="QU378" s="38"/>
      <c r="QV378" s="38"/>
      <c r="QW378" s="38"/>
      <c r="QX378" s="38"/>
      <c r="QY378" s="38"/>
      <c r="QZ378" s="38"/>
      <c r="RA378" s="38"/>
      <c r="RB378" s="38"/>
      <c r="RC378" s="38"/>
      <c r="RD378" s="38"/>
      <c r="RE378" s="38"/>
      <c r="RF378" s="38"/>
      <c r="RG378" s="38"/>
      <c r="RH378" s="38"/>
      <c r="RI378" s="38"/>
      <c r="RJ378" s="38"/>
      <c r="RK378" s="38"/>
      <c r="RL378" s="38"/>
      <c r="RM378" s="38"/>
      <c r="RN378" s="38"/>
      <c r="RO378" s="38"/>
      <c r="RP378" s="38"/>
      <c r="RQ378" s="38"/>
      <c r="RR378" s="38"/>
      <c r="RS378" s="38"/>
      <c r="RT378" s="38"/>
      <c r="RU378" s="38"/>
      <c r="RV378" s="38"/>
      <c r="RW378" s="38"/>
      <c r="RX378" s="38"/>
      <c r="RY378" s="38"/>
      <c r="RZ378" s="38"/>
      <c r="SA378" s="38"/>
      <c r="SB378" s="38"/>
      <c r="SC378" s="38"/>
      <c r="SD378" s="38"/>
      <c r="SE378" s="38"/>
      <c r="SF378" s="38"/>
      <c r="SG378" s="38"/>
      <c r="SH378" s="38"/>
      <c r="SI378" s="38"/>
      <c r="SJ378" s="38"/>
      <c r="SK378" s="38"/>
      <c r="SL378" s="38"/>
      <c r="SM378" s="38"/>
      <c r="SN378" s="38"/>
      <c r="SO378" s="38"/>
      <c r="SP378" s="38"/>
      <c r="SQ378" s="38"/>
      <c r="SR378" s="38"/>
      <c r="SS378" s="38"/>
      <c r="ST378" s="38"/>
      <c r="SU378" s="38"/>
      <c r="SV378" s="38"/>
      <c r="SW378" s="38"/>
      <c r="SX378" s="38"/>
      <c r="SY378" s="38"/>
      <c r="SZ378" s="38"/>
      <c r="TA378" s="38"/>
      <c r="TB378" s="38"/>
      <c r="TC378" s="38"/>
      <c r="TD378" s="38"/>
      <c r="TE378" s="38"/>
      <c r="TF378" s="38"/>
      <c r="TG378" s="38"/>
      <c r="TH378" s="38"/>
      <c r="TI378" s="38"/>
      <c r="TJ378" s="38"/>
      <c r="TK378" s="38"/>
      <c r="TL378" s="38"/>
      <c r="TM378" s="38"/>
      <c r="TN378" s="38"/>
      <c r="TO378" s="38"/>
      <c r="TP378" s="38"/>
      <c r="TQ378" s="38"/>
      <c r="TR378" s="38"/>
      <c r="TS378" s="38"/>
      <c r="TT378" s="38"/>
      <c r="TU378" s="38"/>
      <c r="TV378" s="38"/>
      <c r="TW378" s="38"/>
      <c r="TX378" s="38"/>
      <c r="TY378" s="38"/>
      <c r="TZ378" s="38"/>
      <c r="UA378" s="38"/>
      <c r="UB378" s="38"/>
      <c r="UC378" s="38"/>
      <c r="UD378" s="38"/>
      <c r="UE378" s="38"/>
      <c r="UF378" s="38"/>
      <c r="UG378" s="38"/>
      <c r="UH378" s="38"/>
      <c r="UI378" s="38"/>
      <c r="UJ378" s="38"/>
      <c r="UK378" s="38"/>
      <c r="UL378" s="38"/>
      <c r="UM378" s="38"/>
      <c r="UN378" s="38"/>
      <c r="UO378" s="38"/>
      <c r="UP378" s="38"/>
      <c r="UQ378" s="38"/>
      <c r="UR378" s="38"/>
      <c r="US378" s="38"/>
      <c r="UT378" s="38"/>
      <c r="UU378" s="38"/>
      <c r="UV378" s="38"/>
      <c r="UW378" s="38"/>
      <c r="UX378" s="38"/>
      <c r="UY378" s="38"/>
      <c r="UZ378" s="38"/>
      <c r="VA378" s="38"/>
      <c r="VB378" s="38"/>
      <c r="VC378" s="38"/>
      <c r="VD378" s="38"/>
      <c r="VE378" s="38"/>
      <c r="VF378" s="38"/>
      <c r="VG378" s="38"/>
      <c r="VH378" s="38"/>
      <c r="VI378" s="38"/>
      <c r="VJ378" s="38"/>
      <c r="VK378" s="38"/>
      <c r="VL378" s="38"/>
      <c r="VM378" s="38"/>
      <c r="VN378" s="38"/>
      <c r="VO378" s="38"/>
      <c r="VP378" s="38"/>
      <c r="VQ378" s="38"/>
      <c r="VR378" s="38"/>
      <c r="VS378" s="38"/>
      <c r="VT378" s="38"/>
      <c r="VU378" s="38"/>
      <c r="VV378" s="38"/>
      <c r="VW378" s="38"/>
      <c r="VX378" s="38"/>
      <c r="VY378" s="38"/>
      <c r="VZ378" s="38"/>
      <c r="WA378" s="38"/>
      <c r="WB378" s="38"/>
      <c r="WC378" s="38"/>
      <c r="WD378" s="38"/>
    </row>
    <row r="379" spans="1:602" s="37" customFormat="1" ht="59.25" customHeight="1">
      <c r="A379" s="507"/>
      <c r="B379" s="508" t="s">
        <v>841</v>
      </c>
      <c r="C379" s="527" t="s">
        <v>842</v>
      </c>
      <c r="D379" s="50" t="s">
        <v>787</v>
      </c>
      <c r="E379" s="55" t="s">
        <v>843</v>
      </c>
      <c r="F379" s="55" t="s">
        <v>136</v>
      </c>
      <c r="G379" s="518">
        <v>44075</v>
      </c>
      <c r="H379" s="518" t="s">
        <v>137</v>
      </c>
      <c r="I379" s="512" t="s">
        <v>14</v>
      </c>
      <c r="J379" s="512" t="s">
        <v>141</v>
      </c>
      <c r="K379" s="512" t="s">
        <v>844</v>
      </c>
      <c r="L379" s="512" t="s">
        <v>146</v>
      </c>
      <c r="M379" s="505">
        <f>M381+M380+M382</f>
        <v>15504100</v>
      </c>
      <c r="N379" s="505">
        <f>N380+N381+N382</f>
        <v>15417988.109999999</v>
      </c>
      <c r="O379" s="505">
        <f>O381+O380+O382</f>
        <v>16249000</v>
      </c>
      <c r="P379" s="513">
        <f>P381+P380+P382</f>
        <v>16249000</v>
      </c>
      <c r="Q379" s="554">
        <f>Q381+Q380+Q382</f>
        <v>16249000</v>
      </c>
      <c r="R379" s="554">
        <f>R381+R380+R382</f>
        <v>16249000</v>
      </c>
      <c r="S379" s="555"/>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c r="EA379" s="38"/>
      <c r="EB379" s="38"/>
      <c r="EC379" s="38"/>
      <c r="ED379" s="38"/>
      <c r="EE379" s="38"/>
      <c r="EF379" s="38"/>
      <c r="EG379" s="38"/>
      <c r="EH379" s="38"/>
      <c r="EI379" s="38"/>
      <c r="EJ379" s="38"/>
      <c r="EK379" s="38"/>
      <c r="EL379" s="38"/>
      <c r="EM379" s="38"/>
      <c r="EN379" s="38"/>
      <c r="EO379" s="38"/>
      <c r="EP379" s="38"/>
      <c r="EQ379" s="38"/>
      <c r="ER379" s="38"/>
      <c r="ES379" s="38"/>
      <c r="ET379" s="38"/>
      <c r="EU379" s="38"/>
      <c r="EV379" s="38"/>
      <c r="EW379" s="38"/>
      <c r="EX379" s="38"/>
      <c r="EY379" s="38"/>
      <c r="EZ379" s="38"/>
      <c r="FA379" s="38"/>
      <c r="FB379" s="38"/>
      <c r="FC379" s="38"/>
      <c r="FD379" s="38"/>
      <c r="FE379" s="38"/>
      <c r="FF379" s="38"/>
      <c r="FG379" s="38"/>
      <c r="FH379" s="38"/>
      <c r="FI379" s="38"/>
      <c r="FJ379" s="38"/>
      <c r="FK379" s="38"/>
      <c r="FL379" s="38"/>
      <c r="FM379" s="38"/>
      <c r="FN379" s="38"/>
      <c r="FO379" s="38"/>
      <c r="FP379" s="38"/>
      <c r="FQ379" s="38"/>
      <c r="FR379" s="38"/>
      <c r="FS379" s="38"/>
      <c r="FT379" s="38"/>
      <c r="FU379" s="38"/>
      <c r="FV379" s="38"/>
      <c r="FW379" s="38"/>
      <c r="FX379" s="38"/>
      <c r="FY379" s="38"/>
      <c r="FZ379" s="38"/>
      <c r="GA379" s="38"/>
      <c r="GB379" s="38"/>
      <c r="GC379" s="38"/>
      <c r="GD379" s="38"/>
      <c r="GE379" s="38"/>
      <c r="GF379" s="38"/>
      <c r="GG379" s="38"/>
      <c r="GH379" s="38"/>
      <c r="GI379" s="38"/>
      <c r="GJ379" s="38"/>
      <c r="GK379" s="38"/>
      <c r="GL379" s="38"/>
      <c r="GM379" s="38"/>
      <c r="GN379" s="38"/>
      <c r="GO379" s="38"/>
      <c r="GP379" s="38"/>
      <c r="GQ379" s="38"/>
      <c r="GR379" s="38"/>
      <c r="GS379" s="38"/>
      <c r="GT379" s="38"/>
      <c r="GU379" s="38"/>
      <c r="GV379" s="38"/>
      <c r="GW379" s="38"/>
      <c r="GX379" s="38"/>
      <c r="GY379" s="38"/>
      <c r="GZ379" s="38"/>
      <c r="HA379" s="38"/>
      <c r="HB379" s="38"/>
      <c r="HC379" s="38"/>
      <c r="HD379" s="38"/>
      <c r="HE379" s="38"/>
      <c r="HF379" s="38"/>
      <c r="HG379" s="38"/>
      <c r="HH379" s="38"/>
      <c r="HI379" s="38"/>
      <c r="HJ379" s="38"/>
      <c r="HK379" s="38"/>
      <c r="HL379" s="38"/>
      <c r="HM379" s="38"/>
      <c r="HN379" s="38"/>
      <c r="HO379" s="38"/>
      <c r="HP379" s="38"/>
      <c r="HQ379" s="38"/>
      <c r="HR379" s="38"/>
      <c r="HS379" s="38"/>
      <c r="HT379" s="38"/>
      <c r="HU379" s="38"/>
      <c r="HV379" s="38"/>
      <c r="HW379" s="38"/>
      <c r="HX379" s="38"/>
      <c r="HY379" s="38"/>
      <c r="HZ379" s="38"/>
      <c r="IA379" s="38"/>
      <c r="IB379" s="38"/>
      <c r="IC379" s="38"/>
      <c r="ID379" s="38"/>
      <c r="IE379" s="38"/>
      <c r="IF379" s="38"/>
      <c r="IG379" s="38"/>
      <c r="IH379" s="38"/>
      <c r="II379" s="38"/>
      <c r="IJ379" s="38"/>
      <c r="IK379" s="38"/>
      <c r="IL379" s="38"/>
      <c r="IM379" s="38"/>
      <c r="IN379" s="38"/>
      <c r="IO379" s="38"/>
      <c r="IP379" s="38"/>
      <c r="IQ379" s="38"/>
      <c r="IR379" s="38"/>
      <c r="IS379" s="38"/>
      <c r="IT379" s="38"/>
      <c r="IU379" s="38"/>
      <c r="IV379" s="38"/>
      <c r="IW379" s="38"/>
      <c r="IX379" s="38"/>
      <c r="IY379" s="38"/>
      <c r="IZ379" s="38"/>
      <c r="JA379" s="38"/>
      <c r="JB379" s="38"/>
      <c r="JC379" s="38"/>
      <c r="JD379" s="38"/>
      <c r="JE379" s="38"/>
      <c r="JF379" s="38"/>
      <c r="JG379" s="38"/>
      <c r="JH379" s="38"/>
      <c r="JI379" s="38"/>
      <c r="JJ379" s="38"/>
      <c r="JK379" s="38"/>
      <c r="JL379" s="38"/>
      <c r="JM379" s="38"/>
      <c r="JN379" s="38"/>
      <c r="JO379" s="38"/>
      <c r="JP379" s="38"/>
      <c r="JQ379" s="38"/>
      <c r="JR379" s="38"/>
      <c r="JS379" s="38"/>
      <c r="JT379" s="38"/>
      <c r="JU379" s="38"/>
      <c r="JV379" s="38"/>
      <c r="JW379" s="38"/>
      <c r="JX379" s="38"/>
      <c r="JY379" s="38"/>
      <c r="JZ379" s="38"/>
      <c r="KA379" s="38"/>
      <c r="KB379" s="38"/>
      <c r="KC379" s="38"/>
      <c r="KD379" s="38"/>
      <c r="KE379" s="38"/>
      <c r="KF379" s="38"/>
      <c r="KG379" s="38"/>
      <c r="KH379" s="38"/>
      <c r="KI379" s="38"/>
      <c r="KJ379" s="38"/>
      <c r="KK379" s="38"/>
      <c r="KL379" s="38"/>
      <c r="KM379" s="38"/>
      <c r="KN379" s="38"/>
      <c r="KO379" s="38"/>
      <c r="KP379" s="38"/>
      <c r="KQ379" s="38"/>
      <c r="KR379" s="38"/>
      <c r="KS379" s="38"/>
      <c r="KT379" s="38"/>
      <c r="KU379" s="38"/>
      <c r="KV379" s="38"/>
      <c r="KW379" s="38"/>
      <c r="KX379" s="38"/>
      <c r="KY379" s="38"/>
      <c r="KZ379" s="38"/>
      <c r="LA379" s="38"/>
      <c r="LB379" s="38"/>
      <c r="LC379" s="38"/>
      <c r="LD379" s="38"/>
      <c r="LE379" s="38"/>
      <c r="LF379" s="38"/>
      <c r="LG379" s="38"/>
      <c r="LH379" s="38"/>
      <c r="LI379" s="38"/>
      <c r="LJ379" s="38"/>
      <c r="LK379" s="38"/>
      <c r="LL379" s="38"/>
      <c r="LM379" s="38"/>
      <c r="LN379" s="38"/>
      <c r="LO379" s="38"/>
      <c r="LP379" s="38"/>
      <c r="LQ379" s="38"/>
      <c r="LR379" s="38"/>
      <c r="LS379" s="38"/>
      <c r="LT379" s="38"/>
      <c r="LU379" s="38"/>
      <c r="LV379" s="38"/>
      <c r="LW379" s="38"/>
      <c r="LX379" s="38"/>
      <c r="LY379" s="38"/>
      <c r="LZ379" s="38"/>
      <c r="MA379" s="38"/>
      <c r="MB379" s="38"/>
      <c r="MC379" s="38"/>
      <c r="MD379" s="38"/>
      <c r="ME379" s="38"/>
      <c r="MF379" s="38"/>
      <c r="MG379" s="38"/>
      <c r="MH379" s="38"/>
      <c r="MI379" s="38"/>
      <c r="MJ379" s="38"/>
      <c r="MK379" s="38"/>
      <c r="ML379" s="38"/>
      <c r="MM379" s="38"/>
      <c r="MN379" s="38"/>
      <c r="MO379" s="38"/>
      <c r="MP379" s="38"/>
      <c r="MQ379" s="38"/>
      <c r="MR379" s="38"/>
      <c r="MS379" s="38"/>
      <c r="MT379" s="38"/>
      <c r="MU379" s="38"/>
      <c r="MV379" s="38"/>
      <c r="MW379" s="38"/>
      <c r="MX379" s="38"/>
      <c r="MY379" s="38"/>
      <c r="MZ379" s="38"/>
      <c r="NA379" s="38"/>
      <c r="NB379" s="38"/>
      <c r="NC379" s="38"/>
      <c r="ND379" s="38"/>
      <c r="NE379" s="38"/>
      <c r="NF379" s="38"/>
      <c r="NG379" s="38"/>
      <c r="NH379" s="38"/>
      <c r="NI379" s="38"/>
      <c r="NJ379" s="38"/>
      <c r="NK379" s="38"/>
      <c r="NL379" s="38"/>
      <c r="NM379" s="38"/>
      <c r="NN379" s="38"/>
      <c r="NO379" s="38"/>
      <c r="NP379" s="38"/>
      <c r="NQ379" s="38"/>
      <c r="NR379" s="38"/>
      <c r="NS379" s="38"/>
      <c r="NT379" s="38"/>
      <c r="NU379" s="38"/>
      <c r="NV379" s="38"/>
      <c r="NW379" s="38"/>
      <c r="NX379" s="38"/>
      <c r="NY379" s="38"/>
      <c r="NZ379" s="38"/>
      <c r="OA379" s="38"/>
      <c r="OB379" s="38"/>
      <c r="OC379" s="38"/>
      <c r="OD379" s="38"/>
      <c r="OE379" s="38"/>
      <c r="OF379" s="38"/>
      <c r="OG379" s="38"/>
      <c r="OH379" s="38"/>
      <c r="OI379" s="38"/>
      <c r="OJ379" s="38"/>
      <c r="OK379" s="38"/>
      <c r="OL379" s="38"/>
      <c r="OM379" s="38"/>
      <c r="ON379" s="38"/>
      <c r="OO379" s="38"/>
      <c r="OP379" s="38"/>
      <c r="OQ379" s="38"/>
      <c r="OR379" s="38"/>
      <c r="OS379" s="38"/>
      <c r="OT379" s="38"/>
      <c r="OU379" s="38"/>
      <c r="OV379" s="38"/>
      <c r="OW379" s="38"/>
      <c r="OX379" s="38"/>
      <c r="OY379" s="38"/>
      <c r="OZ379" s="38"/>
      <c r="PA379" s="38"/>
      <c r="PB379" s="38"/>
      <c r="PC379" s="38"/>
      <c r="PD379" s="38"/>
      <c r="PE379" s="38"/>
      <c r="PF379" s="38"/>
      <c r="PG379" s="38"/>
      <c r="PH379" s="38"/>
      <c r="PI379" s="38"/>
      <c r="PJ379" s="38"/>
      <c r="PK379" s="38"/>
      <c r="PL379" s="38"/>
      <c r="PM379" s="38"/>
      <c r="PN379" s="38"/>
      <c r="PO379" s="38"/>
      <c r="PP379" s="38"/>
      <c r="PQ379" s="38"/>
      <c r="PR379" s="38"/>
      <c r="PS379" s="38"/>
      <c r="PT379" s="38"/>
      <c r="PU379" s="38"/>
      <c r="PV379" s="38"/>
      <c r="PW379" s="38"/>
      <c r="PX379" s="38"/>
      <c r="PY379" s="38"/>
      <c r="PZ379" s="38"/>
      <c r="QA379" s="38"/>
      <c r="QB379" s="38"/>
      <c r="QC379" s="38"/>
      <c r="QD379" s="38"/>
      <c r="QE379" s="38"/>
      <c r="QF379" s="38"/>
      <c r="QG379" s="38"/>
      <c r="QH379" s="38"/>
      <c r="QI379" s="38"/>
      <c r="QJ379" s="38"/>
      <c r="QK379" s="38"/>
      <c r="QL379" s="38"/>
      <c r="QM379" s="38"/>
      <c r="QN379" s="38"/>
      <c r="QO379" s="38"/>
      <c r="QP379" s="38"/>
      <c r="QQ379" s="38"/>
      <c r="QR379" s="38"/>
      <c r="QS379" s="38"/>
      <c r="QT379" s="38"/>
      <c r="QU379" s="38"/>
      <c r="QV379" s="38"/>
      <c r="QW379" s="38"/>
      <c r="QX379" s="38"/>
      <c r="QY379" s="38"/>
      <c r="QZ379" s="38"/>
      <c r="RA379" s="38"/>
      <c r="RB379" s="38"/>
      <c r="RC379" s="38"/>
      <c r="RD379" s="38"/>
      <c r="RE379" s="38"/>
      <c r="RF379" s="38"/>
      <c r="RG379" s="38"/>
      <c r="RH379" s="38"/>
      <c r="RI379" s="38"/>
      <c r="RJ379" s="38"/>
      <c r="RK379" s="38"/>
      <c r="RL379" s="38"/>
      <c r="RM379" s="38"/>
      <c r="RN379" s="38"/>
      <c r="RO379" s="38"/>
      <c r="RP379" s="38"/>
      <c r="RQ379" s="38"/>
      <c r="RR379" s="38"/>
      <c r="RS379" s="38"/>
      <c r="RT379" s="38"/>
      <c r="RU379" s="38"/>
      <c r="RV379" s="38"/>
      <c r="RW379" s="38"/>
      <c r="RX379" s="38"/>
      <c r="RY379" s="38"/>
      <c r="RZ379" s="38"/>
      <c r="SA379" s="38"/>
      <c r="SB379" s="38"/>
      <c r="SC379" s="38"/>
      <c r="SD379" s="38"/>
      <c r="SE379" s="38"/>
      <c r="SF379" s="38"/>
      <c r="SG379" s="38"/>
      <c r="SH379" s="38"/>
      <c r="SI379" s="38"/>
      <c r="SJ379" s="38"/>
      <c r="SK379" s="38"/>
      <c r="SL379" s="38"/>
      <c r="SM379" s="38"/>
      <c r="SN379" s="38"/>
      <c r="SO379" s="38"/>
      <c r="SP379" s="38"/>
      <c r="SQ379" s="38"/>
      <c r="SR379" s="38"/>
      <c r="SS379" s="38"/>
      <c r="ST379" s="38"/>
      <c r="SU379" s="38"/>
      <c r="SV379" s="38"/>
      <c r="SW379" s="38"/>
      <c r="SX379" s="38"/>
      <c r="SY379" s="38"/>
      <c r="SZ379" s="38"/>
      <c r="TA379" s="38"/>
      <c r="TB379" s="38"/>
      <c r="TC379" s="38"/>
      <c r="TD379" s="38"/>
      <c r="TE379" s="38"/>
      <c r="TF379" s="38"/>
      <c r="TG379" s="38"/>
      <c r="TH379" s="38"/>
      <c r="TI379" s="38"/>
      <c r="TJ379" s="38"/>
      <c r="TK379" s="38"/>
      <c r="TL379" s="38"/>
      <c r="TM379" s="38"/>
      <c r="TN379" s="38"/>
      <c r="TO379" s="38"/>
      <c r="TP379" s="38"/>
      <c r="TQ379" s="38"/>
      <c r="TR379" s="38"/>
      <c r="TS379" s="38"/>
      <c r="TT379" s="38"/>
      <c r="TU379" s="38"/>
      <c r="TV379" s="38"/>
      <c r="TW379" s="38"/>
      <c r="TX379" s="38"/>
      <c r="TY379" s="38"/>
      <c r="TZ379" s="38"/>
      <c r="UA379" s="38"/>
      <c r="UB379" s="38"/>
      <c r="UC379" s="38"/>
      <c r="UD379" s="38"/>
      <c r="UE379" s="38"/>
      <c r="UF379" s="38"/>
      <c r="UG379" s="38"/>
      <c r="UH379" s="38"/>
      <c r="UI379" s="38"/>
      <c r="UJ379" s="38"/>
      <c r="UK379" s="38"/>
      <c r="UL379" s="38"/>
      <c r="UM379" s="38"/>
      <c r="UN379" s="38"/>
      <c r="UO379" s="38"/>
      <c r="UP379" s="38"/>
      <c r="UQ379" s="38"/>
      <c r="UR379" s="38"/>
      <c r="US379" s="38"/>
      <c r="UT379" s="38"/>
      <c r="UU379" s="38"/>
      <c r="UV379" s="38"/>
      <c r="UW379" s="38"/>
      <c r="UX379" s="38"/>
      <c r="UY379" s="38"/>
      <c r="UZ379" s="38"/>
      <c r="VA379" s="38"/>
      <c r="VB379" s="38"/>
      <c r="VC379" s="38"/>
      <c r="VD379" s="38"/>
      <c r="VE379" s="38"/>
      <c r="VF379" s="38"/>
      <c r="VG379" s="38"/>
      <c r="VH379" s="38"/>
      <c r="VI379" s="38"/>
      <c r="VJ379" s="38"/>
      <c r="VK379" s="38"/>
      <c r="VL379" s="38"/>
      <c r="VM379" s="38"/>
      <c r="VN379" s="38"/>
      <c r="VO379" s="38"/>
      <c r="VP379" s="38"/>
      <c r="VQ379" s="38"/>
      <c r="VR379" s="38"/>
      <c r="VS379" s="38"/>
      <c r="VT379" s="38"/>
      <c r="VU379" s="38"/>
      <c r="VV379" s="38"/>
      <c r="VW379" s="38"/>
      <c r="VX379" s="38"/>
      <c r="VY379" s="38"/>
      <c r="VZ379" s="38"/>
      <c r="WA379" s="38"/>
      <c r="WB379" s="38"/>
      <c r="WC379" s="38"/>
      <c r="WD379" s="38"/>
    </row>
    <row r="380" spans="1:602" s="37" customFormat="1" ht="33" customHeight="1">
      <c r="A380" s="507"/>
      <c r="B380" s="542"/>
      <c r="C380" s="530"/>
      <c r="D380" s="531"/>
      <c r="E380" s="56"/>
      <c r="F380" s="56"/>
      <c r="G380" s="556"/>
      <c r="H380" s="556"/>
      <c r="I380" s="519" t="s">
        <v>14</v>
      </c>
      <c r="J380" s="519" t="s">
        <v>141</v>
      </c>
      <c r="K380" s="519" t="s">
        <v>844</v>
      </c>
      <c r="L380" s="519" t="s">
        <v>147</v>
      </c>
      <c r="M380" s="520">
        <v>3670000</v>
      </c>
      <c r="N380" s="520">
        <v>3634196.42</v>
      </c>
      <c r="O380" s="520">
        <v>4020000</v>
      </c>
      <c r="P380" s="521">
        <v>4020000</v>
      </c>
      <c r="Q380" s="522">
        <v>4020000</v>
      </c>
      <c r="R380" s="522">
        <v>4020000</v>
      </c>
      <c r="S380" s="514">
        <v>3</v>
      </c>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c r="EA380" s="38"/>
      <c r="EB380" s="38"/>
      <c r="EC380" s="38"/>
      <c r="ED380" s="38"/>
      <c r="EE380" s="38"/>
      <c r="EF380" s="38"/>
      <c r="EG380" s="38"/>
      <c r="EH380" s="38"/>
      <c r="EI380" s="38"/>
      <c r="EJ380" s="38"/>
      <c r="EK380" s="38"/>
      <c r="EL380" s="38"/>
      <c r="EM380" s="38"/>
      <c r="EN380" s="38"/>
      <c r="EO380" s="38"/>
      <c r="EP380" s="38"/>
      <c r="EQ380" s="38"/>
      <c r="ER380" s="38"/>
      <c r="ES380" s="38"/>
      <c r="ET380" s="38"/>
      <c r="EU380" s="38"/>
      <c r="EV380" s="38"/>
      <c r="EW380" s="38"/>
      <c r="EX380" s="38"/>
      <c r="EY380" s="38"/>
      <c r="EZ380" s="38"/>
      <c r="FA380" s="38"/>
      <c r="FB380" s="38"/>
      <c r="FC380" s="38"/>
      <c r="FD380" s="38"/>
      <c r="FE380" s="38"/>
      <c r="FF380" s="38"/>
      <c r="FG380" s="38"/>
      <c r="FH380" s="38"/>
      <c r="FI380" s="38"/>
      <c r="FJ380" s="38"/>
      <c r="FK380" s="38"/>
      <c r="FL380" s="38"/>
      <c r="FM380" s="38"/>
      <c r="FN380" s="38"/>
      <c r="FO380" s="38"/>
      <c r="FP380" s="38"/>
      <c r="FQ380" s="38"/>
      <c r="FR380" s="38"/>
      <c r="FS380" s="38"/>
      <c r="FT380" s="38"/>
      <c r="FU380" s="38"/>
      <c r="FV380" s="38"/>
      <c r="FW380" s="38"/>
      <c r="FX380" s="38"/>
      <c r="FY380" s="38"/>
      <c r="FZ380" s="38"/>
      <c r="GA380" s="38"/>
      <c r="GB380" s="38"/>
      <c r="GC380" s="38"/>
      <c r="GD380" s="38"/>
      <c r="GE380" s="38"/>
      <c r="GF380" s="38"/>
      <c r="GG380" s="38"/>
      <c r="GH380" s="38"/>
      <c r="GI380" s="38"/>
      <c r="GJ380" s="38"/>
      <c r="GK380" s="38"/>
      <c r="GL380" s="38"/>
      <c r="GM380" s="38"/>
      <c r="GN380" s="38"/>
      <c r="GO380" s="38"/>
      <c r="GP380" s="38"/>
      <c r="GQ380" s="38"/>
      <c r="GR380" s="38"/>
      <c r="GS380" s="38"/>
      <c r="GT380" s="38"/>
      <c r="GU380" s="38"/>
      <c r="GV380" s="38"/>
      <c r="GW380" s="38"/>
      <c r="GX380" s="38"/>
      <c r="GY380" s="38"/>
      <c r="GZ380" s="38"/>
      <c r="HA380" s="38"/>
      <c r="HB380" s="38"/>
      <c r="HC380" s="38"/>
      <c r="HD380" s="38"/>
      <c r="HE380" s="38"/>
      <c r="HF380" s="38"/>
      <c r="HG380" s="38"/>
      <c r="HH380" s="38"/>
      <c r="HI380" s="38"/>
      <c r="HJ380" s="38"/>
      <c r="HK380" s="38"/>
      <c r="HL380" s="38"/>
      <c r="HM380" s="38"/>
      <c r="HN380" s="38"/>
      <c r="HO380" s="38"/>
      <c r="HP380" s="38"/>
      <c r="HQ380" s="38"/>
      <c r="HR380" s="38"/>
      <c r="HS380" s="38"/>
      <c r="HT380" s="38"/>
      <c r="HU380" s="38"/>
      <c r="HV380" s="38"/>
      <c r="HW380" s="38"/>
      <c r="HX380" s="38"/>
      <c r="HY380" s="38"/>
      <c r="HZ380" s="38"/>
      <c r="IA380" s="38"/>
      <c r="IB380" s="38"/>
      <c r="IC380" s="38"/>
      <c r="ID380" s="38"/>
      <c r="IE380" s="38"/>
      <c r="IF380" s="38"/>
      <c r="IG380" s="38"/>
      <c r="IH380" s="38"/>
      <c r="II380" s="38"/>
      <c r="IJ380" s="38"/>
      <c r="IK380" s="38"/>
      <c r="IL380" s="38"/>
      <c r="IM380" s="38"/>
      <c r="IN380" s="38"/>
      <c r="IO380" s="38"/>
      <c r="IP380" s="38"/>
      <c r="IQ380" s="38"/>
      <c r="IR380" s="38"/>
      <c r="IS380" s="38"/>
      <c r="IT380" s="38"/>
      <c r="IU380" s="38"/>
      <c r="IV380" s="38"/>
      <c r="IW380" s="38"/>
      <c r="IX380" s="38"/>
      <c r="IY380" s="38"/>
      <c r="IZ380" s="38"/>
      <c r="JA380" s="38"/>
      <c r="JB380" s="38"/>
      <c r="JC380" s="38"/>
      <c r="JD380" s="38"/>
      <c r="JE380" s="38"/>
      <c r="JF380" s="38"/>
      <c r="JG380" s="38"/>
      <c r="JH380" s="38"/>
      <c r="JI380" s="38"/>
      <c r="JJ380" s="38"/>
      <c r="JK380" s="38"/>
      <c r="JL380" s="38"/>
      <c r="JM380" s="38"/>
      <c r="JN380" s="38"/>
      <c r="JO380" s="38"/>
      <c r="JP380" s="38"/>
      <c r="JQ380" s="38"/>
      <c r="JR380" s="38"/>
      <c r="JS380" s="38"/>
      <c r="JT380" s="38"/>
      <c r="JU380" s="38"/>
      <c r="JV380" s="38"/>
      <c r="JW380" s="38"/>
      <c r="JX380" s="38"/>
      <c r="JY380" s="38"/>
      <c r="JZ380" s="38"/>
      <c r="KA380" s="38"/>
      <c r="KB380" s="38"/>
      <c r="KC380" s="38"/>
      <c r="KD380" s="38"/>
      <c r="KE380" s="38"/>
      <c r="KF380" s="38"/>
      <c r="KG380" s="38"/>
      <c r="KH380" s="38"/>
      <c r="KI380" s="38"/>
      <c r="KJ380" s="38"/>
      <c r="KK380" s="38"/>
      <c r="KL380" s="38"/>
      <c r="KM380" s="38"/>
      <c r="KN380" s="38"/>
      <c r="KO380" s="38"/>
      <c r="KP380" s="38"/>
      <c r="KQ380" s="38"/>
      <c r="KR380" s="38"/>
      <c r="KS380" s="38"/>
      <c r="KT380" s="38"/>
      <c r="KU380" s="38"/>
      <c r="KV380" s="38"/>
      <c r="KW380" s="38"/>
      <c r="KX380" s="38"/>
      <c r="KY380" s="38"/>
      <c r="KZ380" s="38"/>
      <c r="LA380" s="38"/>
      <c r="LB380" s="38"/>
      <c r="LC380" s="38"/>
      <c r="LD380" s="38"/>
      <c r="LE380" s="38"/>
      <c r="LF380" s="38"/>
      <c r="LG380" s="38"/>
      <c r="LH380" s="38"/>
      <c r="LI380" s="38"/>
      <c r="LJ380" s="38"/>
      <c r="LK380" s="38"/>
      <c r="LL380" s="38"/>
      <c r="LM380" s="38"/>
      <c r="LN380" s="38"/>
      <c r="LO380" s="38"/>
      <c r="LP380" s="38"/>
      <c r="LQ380" s="38"/>
      <c r="LR380" s="38"/>
      <c r="LS380" s="38"/>
      <c r="LT380" s="38"/>
      <c r="LU380" s="38"/>
      <c r="LV380" s="38"/>
      <c r="LW380" s="38"/>
      <c r="LX380" s="38"/>
      <c r="LY380" s="38"/>
      <c r="LZ380" s="38"/>
      <c r="MA380" s="38"/>
      <c r="MB380" s="38"/>
      <c r="MC380" s="38"/>
      <c r="MD380" s="38"/>
      <c r="ME380" s="38"/>
      <c r="MF380" s="38"/>
      <c r="MG380" s="38"/>
      <c r="MH380" s="38"/>
      <c r="MI380" s="38"/>
      <c r="MJ380" s="38"/>
      <c r="MK380" s="38"/>
      <c r="ML380" s="38"/>
      <c r="MM380" s="38"/>
      <c r="MN380" s="38"/>
      <c r="MO380" s="38"/>
      <c r="MP380" s="38"/>
      <c r="MQ380" s="38"/>
      <c r="MR380" s="38"/>
      <c r="MS380" s="38"/>
      <c r="MT380" s="38"/>
      <c r="MU380" s="38"/>
      <c r="MV380" s="38"/>
      <c r="MW380" s="38"/>
      <c r="MX380" s="38"/>
      <c r="MY380" s="38"/>
      <c r="MZ380" s="38"/>
      <c r="NA380" s="38"/>
      <c r="NB380" s="38"/>
      <c r="NC380" s="38"/>
      <c r="ND380" s="38"/>
      <c r="NE380" s="38"/>
      <c r="NF380" s="38"/>
      <c r="NG380" s="38"/>
      <c r="NH380" s="38"/>
      <c r="NI380" s="38"/>
      <c r="NJ380" s="38"/>
      <c r="NK380" s="38"/>
      <c r="NL380" s="38"/>
      <c r="NM380" s="38"/>
      <c r="NN380" s="38"/>
      <c r="NO380" s="38"/>
      <c r="NP380" s="38"/>
      <c r="NQ380" s="38"/>
      <c r="NR380" s="38"/>
      <c r="NS380" s="38"/>
      <c r="NT380" s="38"/>
      <c r="NU380" s="38"/>
      <c r="NV380" s="38"/>
      <c r="NW380" s="38"/>
      <c r="NX380" s="38"/>
      <c r="NY380" s="38"/>
      <c r="NZ380" s="38"/>
      <c r="OA380" s="38"/>
      <c r="OB380" s="38"/>
      <c r="OC380" s="38"/>
      <c r="OD380" s="38"/>
      <c r="OE380" s="38"/>
      <c r="OF380" s="38"/>
      <c r="OG380" s="38"/>
      <c r="OH380" s="38"/>
      <c r="OI380" s="38"/>
      <c r="OJ380" s="38"/>
      <c r="OK380" s="38"/>
      <c r="OL380" s="38"/>
      <c r="OM380" s="38"/>
      <c r="ON380" s="38"/>
      <c r="OO380" s="38"/>
      <c r="OP380" s="38"/>
      <c r="OQ380" s="38"/>
      <c r="OR380" s="38"/>
      <c r="OS380" s="38"/>
      <c r="OT380" s="38"/>
      <c r="OU380" s="38"/>
      <c r="OV380" s="38"/>
      <c r="OW380" s="38"/>
      <c r="OX380" s="38"/>
      <c r="OY380" s="38"/>
      <c r="OZ380" s="38"/>
      <c r="PA380" s="38"/>
      <c r="PB380" s="38"/>
      <c r="PC380" s="38"/>
      <c r="PD380" s="38"/>
      <c r="PE380" s="38"/>
      <c r="PF380" s="38"/>
      <c r="PG380" s="38"/>
      <c r="PH380" s="38"/>
      <c r="PI380" s="38"/>
      <c r="PJ380" s="38"/>
      <c r="PK380" s="38"/>
      <c r="PL380" s="38"/>
      <c r="PM380" s="38"/>
      <c r="PN380" s="38"/>
      <c r="PO380" s="38"/>
      <c r="PP380" s="38"/>
      <c r="PQ380" s="38"/>
      <c r="PR380" s="38"/>
      <c r="PS380" s="38"/>
      <c r="PT380" s="38"/>
      <c r="PU380" s="38"/>
      <c r="PV380" s="38"/>
      <c r="PW380" s="38"/>
      <c r="PX380" s="38"/>
      <c r="PY380" s="38"/>
      <c r="PZ380" s="38"/>
      <c r="QA380" s="38"/>
      <c r="QB380" s="38"/>
      <c r="QC380" s="38"/>
      <c r="QD380" s="38"/>
      <c r="QE380" s="38"/>
      <c r="QF380" s="38"/>
      <c r="QG380" s="38"/>
      <c r="QH380" s="38"/>
      <c r="QI380" s="38"/>
      <c r="QJ380" s="38"/>
      <c r="QK380" s="38"/>
      <c r="QL380" s="38"/>
      <c r="QM380" s="38"/>
      <c r="QN380" s="38"/>
      <c r="QO380" s="38"/>
      <c r="QP380" s="38"/>
      <c r="QQ380" s="38"/>
      <c r="QR380" s="38"/>
      <c r="QS380" s="38"/>
      <c r="QT380" s="38"/>
      <c r="QU380" s="38"/>
      <c r="QV380" s="38"/>
      <c r="QW380" s="38"/>
      <c r="QX380" s="38"/>
      <c r="QY380" s="38"/>
      <c r="QZ380" s="38"/>
      <c r="RA380" s="38"/>
      <c r="RB380" s="38"/>
      <c r="RC380" s="38"/>
      <c r="RD380" s="38"/>
      <c r="RE380" s="38"/>
      <c r="RF380" s="38"/>
      <c r="RG380" s="38"/>
      <c r="RH380" s="38"/>
      <c r="RI380" s="38"/>
      <c r="RJ380" s="38"/>
      <c r="RK380" s="38"/>
      <c r="RL380" s="38"/>
      <c r="RM380" s="38"/>
      <c r="RN380" s="38"/>
      <c r="RO380" s="38"/>
      <c r="RP380" s="38"/>
      <c r="RQ380" s="38"/>
      <c r="RR380" s="38"/>
      <c r="RS380" s="38"/>
      <c r="RT380" s="38"/>
      <c r="RU380" s="38"/>
      <c r="RV380" s="38"/>
      <c r="RW380" s="38"/>
      <c r="RX380" s="38"/>
      <c r="RY380" s="38"/>
      <c r="RZ380" s="38"/>
      <c r="SA380" s="38"/>
      <c r="SB380" s="38"/>
      <c r="SC380" s="38"/>
      <c r="SD380" s="38"/>
      <c r="SE380" s="38"/>
      <c r="SF380" s="38"/>
      <c r="SG380" s="38"/>
      <c r="SH380" s="38"/>
      <c r="SI380" s="38"/>
      <c r="SJ380" s="38"/>
      <c r="SK380" s="38"/>
      <c r="SL380" s="38"/>
      <c r="SM380" s="38"/>
      <c r="SN380" s="38"/>
      <c r="SO380" s="38"/>
      <c r="SP380" s="38"/>
      <c r="SQ380" s="38"/>
      <c r="SR380" s="38"/>
      <c r="SS380" s="38"/>
      <c r="ST380" s="38"/>
      <c r="SU380" s="38"/>
      <c r="SV380" s="38"/>
      <c r="SW380" s="38"/>
      <c r="SX380" s="38"/>
      <c r="SY380" s="38"/>
      <c r="SZ380" s="38"/>
      <c r="TA380" s="38"/>
      <c r="TB380" s="38"/>
      <c r="TC380" s="38"/>
      <c r="TD380" s="38"/>
      <c r="TE380" s="38"/>
      <c r="TF380" s="38"/>
      <c r="TG380" s="38"/>
      <c r="TH380" s="38"/>
      <c r="TI380" s="38"/>
      <c r="TJ380" s="38"/>
      <c r="TK380" s="38"/>
      <c r="TL380" s="38"/>
      <c r="TM380" s="38"/>
      <c r="TN380" s="38"/>
      <c r="TO380" s="38"/>
      <c r="TP380" s="38"/>
      <c r="TQ380" s="38"/>
      <c r="TR380" s="38"/>
      <c r="TS380" s="38"/>
      <c r="TT380" s="38"/>
      <c r="TU380" s="38"/>
      <c r="TV380" s="38"/>
      <c r="TW380" s="38"/>
      <c r="TX380" s="38"/>
      <c r="TY380" s="38"/>
      <c r="TZ380" s="38"/>
      <c r="UA380" s="38"/>
      <c r="UB380" s="38"/>
      <c r="UC380" s="38"/>
      <c r="UD380" s="38"/>
      <c r="UE380" s="38"/>
      <c r="UF380" s="38"/>
      <c r="UG380" s="38"/>
      <c r="UH380" s="38"/>
      <c r="UI380" s="38"/>
      <c r="UJ380" s="38"/>
      <c r="UK380" s="38"/>
      <c r="UL380" s="38"/>
      <c r="UM380" s="38"/>
      <c r="UN380" s="38"/>
      <c r="UO380" s="38"/>
      <c r="UP380" s="38"/>
      <c r="UQ380" s="38"/>
      <c r="UR380" s="38"/>
      <c r="US380" s="38"/>
      <c r="UT380" s="38"/>
      <c r="UU380" s="38"/>
      <c r="UV380" s="38"/>
      <c r="UW380" s="38"/>
      <c r="UX380" s="38"/>
      <c r="UY380" s="38"/>
      <c r="UZ380" s="38"/>
      <c r="VA380" s="38"/>
      <c r="VB380" s="38"/>
      <c r="VC380" s="38"/>
      <c r="VD380" s="38"/>
      <c r="VE380" s="38"/>
      <c r="VF380" s="38"/>
      <c r="VG380" s="38"/>
      <c r="VH380" s="38"/>
      <c r="VI380" s="38"/>
      <c r="VJ380" s="38"/>
      <c r="VK380" s="38"/>
      <c r="VL380" s="38"/>
      <c r="VM380" s="38"/>
      <c r="VN380" s="38"/>
      <c r="VO380" s="38"/>
      <c r="VP380" s="38"/>
      <c r="VQ380" s="38"/>
      <c r="VR380" s="38"/>
      <c r="VS380" s="38"/>
      <c r="VT380" s="38"/>
      <c r="VU380" s="38"/>
      <c r="VV380" s="38"/>
      <c r="VW380" s="38"/>
      <c r="VX380" s="38"/>
      <c r="VY380" s="38"/>
      <c r="VZ380" s="38"/>
      <c r="WA380" s="38"/>
      <c r="WB380" s="38"/>
      <c r="WC380" s="38"/>
      <c r="WD380" s="38"/>
    </row>
    <row r="381" spans="1:602" s="37" customFormat="1" ht="30.75" customHeight="1">
      <c r="A381" s="507"/>
      <c r="B381" s="515"/>
      <c r="C381" s="530"/>
      <c r="D381" s="531"/>
      <c r="E381" s="56"/>
      <c r="F381" s="56"/>
      <c r="G381" s="556"/>
      <c r="H381" s="556"/>
      <c r="I381" s="519" t="s">
        <v>14</v>
      </c>
      <c r="J381" s="519" t="s">
        <v>141</v>
      </c>
      <c r="K381" s="519" t="s">
        <v>844</v>
      </c>
      <c r="L381" s="519" t="s">
        <v>85</v>
      </c>
      <c r="M381" s="520">
        <v>1102800</v>
      </c>
      <c r="N381" s="520">
        <v>1094765.82</v>
      </c>
      <c r="O381" s="520">
        <v>1214000</v>
      </c>
      <c r="P381" s="521">
        <v>1214000</v>
      </c>
      <c r="Q381" s="522">
        <v>1214000</v>
      </c>
      <c r="R381" s="522">
        <v>1214000</v>
      </c>
      <c r="S381" s="514">
        <v>3</v>
      </c>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c r="EA381" s="38"/>
      <c r="EB381" s="38"/>
      <c r="EC381" s="38"/>
      <c r="ED381" s="38"/>
      <c r="EE381" s="38"/>
      <c r="EF381" s="38"/>
      <c r="EG381" s="38"/>
      <c r="EH381" s="38"/>
      <c r="EI381" s="38"/>
      <c r="EJ381" s="38"/>
      <c r="EK381" s="38"/>
      <c r="EL381" s="38"/>
      <c r="EM381" s="38"/>
      <c r="EN381" s="38"/>
      <c r="EO381" s="38"/>
      <c r="EP381" s="38"/>
      <c r="EQ381" s="38"/>
      <c r="ER381" s="38"/>
      <c r="ES381" s="38"/>
      <c r="ET381" s="38"/>
      <c r="EU381" s="38"/>
      <c r="EV381" s="38"/>
      <c r="EW381" s="38"/>
      <c r="EX381" s="38"/>
      <c r="EY381" s="38"/>
      <c r="EZ381" s="38"/>
      <c r="FA381" s="38"/>
      <c r="FB381" s="38"/>
      <c r="FC381" s="38"/>
      <c r="FD381" s="38"/>
      <c r="FE381" s="38"/>
      <c r="FF381" s="38"/>
      <c r="FG381" s="38"/>
      <c r="FH381" s="38"/>
      <c r="FI381" s="38"/>
      <c r="FJ381" s="38"/>
      <c r="FK381" s="38"/>
      <c r="FL381" s="38"/>
      <c r="FM381" s="38"/>
      <c r="FN381" s="38"/>
      <c r="FO381" s="38"/>
      <c r="FP381" s="38"/>
      <c r="FQ381" s="38"/>
      <c r="FR381" s="38"/>
      <c r="FS381" s="38"/>
      <c r="FT381" s="38"/>
      <c r="FU381" s="38"/>
      <c r="FV381" s="38"/>
      <c r="FW381" s="38"/>
      <c r="FX381" s="38"/>
      <c r="FY381" s="38"/>
      <c r="FZ381" s="38"/>
      <c r="GA381" s="38"/>
      <c r="GB381" s="38"/>
      <c r="GC381" s="38"/>
      <c r="GD381" s="38"/>
      <c r="GE381" s="38"/>
      <c r="GF381" s="38"/>
      <c r="GG381" s="38"/>
      <c r="GH381" s="38"/>
      <c r="GI381" s="38"/>
      <c r="GJ381" s="38"/>
      <c r="GK381" s="38"/>
      <c r="GL381" s="38"/>
      <c r="GM381" s="38"/>
      <c r="GN381" s="38"/>
      <c r="GO381" s="38"/>
      <c r="GP381" s="38"/>
      <c r="GQ381" s="38"/>
      <c r="GR381" s="38"/>
      <c r="GS381" s="38"/>
      <c r="GT381" s="38"/>
      <c r="GU381" s="38"/>
      <c r="GV381" s="38"/>
      <c r="GW381" s="38"/>
      <c r="GX381" s="38"/>
      <c r="GY381" s="38"/>
      <c r="GZ381" s="38"/>
      <c r="HA381" s="38"/>
      <c r="HB381" s="38"/>
      <c r="HC381" s="38"/>
      <c r="HD381" s="38"/>
      <c r="HE381" s="38"/>
      <c r="HF381" s="38"/>
      <c r="HG381" s="38"/>
      <c r="HH381" s="38"/>
      <c r="HI381" s="38"/>
      <c r="HJ381" s="38"/>
      <c r="HK381" s="38"/>
      <c r="HL381" s="38"/>
      <c r="HM381" s="38"/>
      <c r="HN381" s="38"/>
      <c r="HO381" s="38"/>
      <c r="HP381" s="38"/>
      <c r="HQ381" s="38"/>
      <c r="HR381" s="38"/>
      <c r="HS381" s="38"/>
      <c r="HT381" s="38"/>
      <c r="HU381" s="38"/>
      <c r="HV381" s="38"/>
      <c r="HW381" s="38"/>
      <c r="HX381" s="38"/>
      <c r="HY381" s="38"/>
      <c r="HZ381" s="38"/>
      <c r="IA381" s="38"/>
      <c r="IB381" s="38"/>
      <c r="IC381" s="38"/>
      <c r="ID381" s="38"/>
      <c r="IE381" s="38"/>
      <c r="IF381" s="38"/>
      <c r="IG381" s="38"/>
      <c r="IH381" s="38"/>
      <c r="II381" s="38"/>
      <c r="IJ381" s="38"/>
      <c r="IK381" s="38"/>
      <c r="IL381" s="38"/>
      <c r="IM381" s="38"/>
      <c r="IN381" s="38"/>
      <c r="IO381" s="38"/>
      <c r="IP381" s="38"/>
      <c r="IQ381" s="38"/>
      <c r="IR381" s="38"/>
      <c r="IS381" s="38"/>
      <c r="IT381" s="38"/>
      <c r="IU381" s="38"/>
      <c r="IV381" s="38"/>
      <c r="IW381" s="38"/>
      <c r="IX381" s="38"/>
      <c r="IY381" s="38"/>
      <c r="IZ381" s="38"/>
      <c r="JA381" s="38"/>
      <c r="JB381" s="38"/>
      <c r="JC381" s="38"/>
      <c r="JD381" s="38"/>
      <c r="JE381" s="38"/>
      <c r="JF381" s="38"/>
      <c r="JG381" s="38"/>
      <c r="JH381" s="38"/>
      <c r="JI381" s="38"/>
      <c r="JJ381" s="38"/>
      <c r="JK381" s="38"/>
      <c r="JL381" s="38"/>
      <c r="JM381" s="38"/>
      <c r="JN381" s="38"/>
      <c r="JO381" s="38"/>
      <c r="JP381" s="38"/>
      <c r="JQ381" s="38"/>
      <c r="JR381" s="38"/>
      <c r="JS381" s="38"/>
      <c r="JT381" s="38"/>
      <c r="JU381" s="38"/>
      <c r="JV381" s="38"/>
      <c r="JW381" s="38"/>
      <c r="JX381" s="38"/>
      <c r="JY381" s="38"/>
      <c r="JZ381" s="38"/>
      <c r="KA381" s="38"/>
      <c r="KB381" s="38"/>
      <c r="KC381" s="38"/>
      <c r="KD381" s="38"/>
      <c r="KE381" s="38"/>
      <c r="KF381" s="38"/>
      <c r="KG381" s="38"/>
      <c r="KH381" s="38"/>
      <c r="KI381" s="38"/>
      <c r="KJ381" s="38"/>
      <c r="KK381" s="38"/>
      <c r="KL381" s="38"/>
      <c r="KM381" s="38"/>
      <c r="KN381" s="38"/>
      <c r="KO381" s="38"/>
      <c r="KP381" s="38"/>
      <c r="KQ381" s="38"/>
      <c r="KR381" s="38"/>
      <c r="KS381" s="38"/>
      <c r="KT381" s="38"/>
      <c r="KU381" s="38"/>
      <c r="KV381" s="38"/>
      <c r="KW381" s="38"/>
      <c r="KX381" s="38"/>
      <c r="KY381" s="38"/>
      <c r="KZ381" s="38"/>
      <c r="LA381" s="38"/>
      <c r="LB381" s="38"/>
      <c r="LC381" s="38"/>
      <c r="LD381" s="38"/>
      <c r="LE381" s="38"/>
      <c r="LF381" s="38"/>
      <c r="LG381" s="38"/>
      <c r="LH381" s="38"/>
      <c r="LI381" s="38"/>
      <c r="LJ381" s="38"/>
      <c r="LK381" s="38"/>
      <c r="LL381" s="38"/>
      <c r="LM381" s="38"/>
      <c r="LN381" s="38"/>
      <c r="LO381" s="38"/>
      <c r="LP381" s="38"/>
      <c r="LQ381" s="38"/>
      <c r="LR381" s="38"/>
      <c r="LS381" s="38"/>
      <c r="LT381" s="38"/>
      <c r="LU381" s="38"/>
      <c r="LV381" s="38"/>
      <c r="LW381" s="38"/>
      <c r="LX381" s="38"/>
      <c r="LY381" s="38"/>
      <c r="LZ381" s="38"/>
      <c r="MA381" s="38"/>
      <c r="MB381" s="38"/>
      <c r="MC381" s="38"/>
      <c r="MD381" s="38"/>
      <c r="ME381" s="38"/>
      <c r="MF381" s="38"/>
      <c r="MG381" s="38"/>
      <c r="MH381" s="38"/>
      <c r="MI381" s="38"/>
      <c r="MJ381" s="38"/>
      <c r="MK381" s="38"/>
      <c r="ML381" s="38"/>
      <c r="MM381" s="38"/>
      <c r="MN381" s="38"/>
      <c r="MO381" s="38"/>
      <c r="MP381" s="38"/>
      <c r="MQ381" s="38"/>
      <c r="MR381" s="38"/>
      <c r="MS381" s="38"/>
      <c r="MT381" s="38"/>
      <c r="MU381" s="38"/>
      <c r="MV381" s="38"/>
      <c r="MW381" s="38"/>
      <c r="MX381" s="38"/>
      <c r="MY381" s="38"/>
      <c r="MZ381" s="38"/>
      <c r="NA381" s="38"/>
      <c r="NB381" s="38"/>
      <c r="NC381" s="38"/>
      <c r="ND381" s="38"/>
      <c r="NE381" s="38"/>
      <c r="NF381" s="38"/>
      <c r="NG381" s="38"/>
      <c r="NH381" s="38"/>
      <c r="NI381" s="38"/>
      <c r="NJ381" s="38"/>
      <c r="NK381" s="38"/>
      <c r="NL381" s="38"/>
      <c r="NM381" s="38"/>
      <c r="NN381" s="38"/>
      <c r="NO381" s="38"/>
      <c r="NP381" s="38"/>
      <c r="NQ381" s="38"/>
      <c r="NR381" s="38"/>
      <c r="NS381" s="38"/>
      <c r="NT381" s="38"/>
      <c r="NU381" s="38"/>
      <c r="NV381" s="38"/>
      <c r="NW381" s="38"/>
      <c r="NX381" s="38"/>
      <c r="NY381" s="38"/>
      <c r="NZ381" s="38"/>
      <c r="OA381" s="38"/>
      <c r="OB381" s="38"/>
      <c r="OC381" s="38"/>
      <c r="OD381" s="38"/>
      <c r="OE381" s="38"/>
      <c r="OF381" s="38"/>
      <c r="OG381" s="38"/>
      <c r="OH381" s="38"/>
      <c r="OI381" s="38"/>
      <c r="OJ381" s="38"/>
      <c r="OK381" s="38"/>
      <c r="OL381" s="38"/>
      <c r="OM381" s="38"/>
      <c r="ON381" s="38"/>
      <c r="OO381" s="38"/>
      <c r="OP381" s="38"/>
      <c r="OQ381" s="38"/>
      <c r="OR381" s="38"/>
      <c r="OS381" s="38"/>
      <c r="OT381" s="38"/>
      <c r="OU381" s="38"/>
      <c r="OV381" s="38"/>
      <c r="OW381" s="38"/>
      <c r="OX381" s="38"/>
      <c r="OY381" s="38"/>
      <c r="OZ381" s="38"/>
      <c r="PA381" s="38"/>
      <c r="PB381" s="38"/>
      <c r="PC381" s="38"/>
      <c r="PD381" s="38"/>
      <c r="PE381" s="38"/>
      <c r="PF381" s="38"/>
      <c r="PG381" s="38"/>
      <c r="PH381" s="38"/>
      <c r="PI381" s="38"/>
      <c r="PJ381" s="38"/>
      <c r="PK381" s="38"/>
      <c r="PL381" s="38"/>
      <c r="PM381" s="38"/>
      <c r="PN381" s="38"/>
      <c r="PO381" s="38"/>
      <c r="PP381" s="38"/>
      <c r="PQ381" s="38"/>
      <c r="PR381" s="38"/>
      <c r="PS381" s="38"/>
      <c r="PT381" s="38"/>
      <c r="PU381" s="38"/>
      <c r="PV381" s="38"/>
      <c r="PW381" s="38"/>
      <c r="PX381" s="38"/>
      <c r="PY381" s="38"/>
      <c r="PZ381" s="38"/>
      <c r="QA381" s="38"/>
      <c r="QB381" s="38"/>
      <c r="QC381" s="38"/>
      <c r="QD381" s="38"/>
      <c r="QE381" s="38"/>
      <c r="QF381" s="38"/>
      <c r="QG381" s="38"/>
      <c r="QH381" s="38"/>
      <c r="QI381" s="38"/>
      <c r="QJ381" s="38"/>
      <c r="QK381" s="38"/>
      <c r="QL381" s="38"/>
      <c r="QM381" s="38"/>
      <c r="QN381" s="38"/>
      <c r="QO381" s="38"/>
      <c r="QP381" s="38"/>
      <c r="QQ381" s="38"/>
      <c r="QR381" s="38"/>
      <c r="QS381" s="38"/>
      <c r="QT381" s="38"/>
      <c r="QU381" s="38"/>
      <c r="QV381" s="38"/>
      <c r="QW381" s="38"/>
      <c r="QX381" s="38"/>
      <c r="QY381" s="38"/>
      <c r="QZ381" s="38"/>
      <c r="RA381" s="38"/>
      <c r="RB381" s="38"/>
      <c r="RC381" s="38"/>
      <c r="RD381" s="38"/>
      <c r="RE381" s="38"/>
      <c r="RF381" s="38"/>
      <c r="RG381" s="38"/>
      <c r="RH381" s="38"/>
      <c r="RI381" s="38"/>
      <c r="RJ381" s="38"/>
      <c r="RK381" s="38"/>
      <c r="RL381" s="38"/>
      <c r="RM381" s="38"/>
      <c r="RN381" s="38"/>
      <c r="RO381" s="38"/>
      <c r="RP381" s="38"/>
      <c r="RQ381" s="38"/>
      <c r="RR381" s="38"/>
      <c r="RS381" s="38"/>
      <c r="RT381" s="38"/>
      <c r="RU381" s="38"/>
      <c r="RV381" s="38"/>
      <c r="RW381" s="38"/>
      <c r="RX381" s="38"/>
      <c r="RY381" s="38"/>
      <c r="RZ381" s="38"/>
      <c r="SA381" s="38"/>
      <c r="SB381" s="38"/>
      <c r="SC381" s="38"/>
      <c r="SD381" s="38"/>
      <c r="SE381" s="38"/>
      <c r="SF381" s="38"/>
      <c r="SG381" s="38"/>
      <c r="SH381" s="38"/>
      <c r="SI381" s="38"/>
      <c r="SJ381" s="38"/>
      <c r="SK381" s="38"/>
      <c r="SL381" s="38"/>
      <c r="SM381" s="38"/>
      <c r="SN381" s="38"/>
      <c r="SO381" s="38"/>
      <c r="SP381" s="38"/>
      <c r="SQ381" s="38"/>
      <c r="SR381" s="38"/>
      <c r="SS381" s="38"/>
      <c r="ST381" s="38"/>
      <c r="SU381" s="38"/>
      <c r="SV381" s="38"/>
      <c r="SW381" s="38"/>
      <c r="SX381" s="38"/>
      <c r="SY381" s="38"/>
      <c r="SZ381" s="38"/>
      <c r="TA381" s="38"/>
      <c r="TB381" s="38"/>
      <c r="TC381" s="38"/>
      <c r="TD381" s="38"/>
      <c r="TE381" s="38"/>
      <c r="TF381" s="38"/>
      <c r="TG381" s="38"/>
      <c r="TH381" s="38"/>
      <c r="TI381" s="38"/>
      <c r="TJ381" s="38"/>
      <c r="TK381" s="38"/>
      <c r="TL381" s="38"/>
      <c r="TM381" s="38"/>
      <c r="TN381" s="38"/>
      <c r="TO381" s="38"/>
      <c r="TP381" s="38"/>
      <c r="TQ381" s="38"/>
      <c r="TR381" s="38"/>
      <c r="TS381" s="38"/>
      <c r="TT381" s="38"/>
      <c r="TU381" s="38"/>
      <c r="TV381" s="38"/>
      <c r="TW381" s="38"/>
      <c r="TX381" s="38"/>
      <c r="TY381" s="38"/>
      <c r="TZ381" s="38"/>
      <c r="UA381" s="38"/>
      <c r="UB381" s="38"/>
      <c r="UC381" s="38"/>
      <c r="UD381" s="38"/>
      <c r="UE381" s="38"/>
      <c r="UF381" s="38"/>
      <c r="UG381" s="38"/>
      <c r="UH381" s="38"/>
      <c r="UI381" s="38"/>
      <c r="UJ381" s="38"/>
      <c r="UK381" s="38"/>
      <c r="UL381" s="38"/>
      <c r="UM381" s="38"/>
      <c r="UN381" s="38"/>
      <c r="UO381" s="38"/>
      <c r="UP381" s="38"/>
      <c r="UQ381" s="38"/>
      <c r="UR381" s="38"/>
      <c r="US381" s="38"/>
      <c r="UT381" s="38"/>
      <c r="UU381" s="38"/>
      <c r="UV381" s="38"/>
      <c r="UW381" s="38"/>
      <c r="UX381" s="38"/>
      <c r="UY381" s="38"/>
      <c r="UZ381" s="38"/>
      <c r="VA381" s="38"/>
      <c r="VB381" s="38"/>
      <c r="VC381" s="38"/>
      <c r="VD381" s="38"/>
      <c r="VE381" s="38"/>
      <c r="VF381" s="38"/>
      <c r="VG381" s="38"/>
      <c r="VH381" s="38"/>
      <c r="VI381" s="38"/>
      <c r="VJ381" s="38"/>
      <c r="VK381" s="38"/>
      <c r="VL381" s="38"/>
      <c r="VM381" s="38"/>
      <c r="VN381" s="38"/>
      <c r="VO381" s="38"/>
      <c r="VP381" s="38"/>
      <c r="VQ381" s="38"/>
      <c r="VR381" s="38"/>
      <c r="VS381" s="38"/>
      <c r="VT381" s="38"/>
      <c r="VU381" s="38"/>
      <c r="VV381" s="38"/>
      <c r="VW381" s="38"/>
      <c r="VX381" s="38"/>
      <c r="VY381" s="38"/>
      <c r="VZ381" s="38"/>
      <c r="WA381" s="38"/>
      <c r="WB381" s="38"/>
      <c r="WC381" s="38"/>
      <c r="WD381" s="38"/>
    </row>
    <row r="382" spans="1:602" s="37" customFormat="1" ht="49.5" customHeight="1">
      <c r="A382" s="507"/>
      <c r="B382" s="523" t="s">
        <v>845</v>
      </c>
      <c r="C382" s="536"/>
      <c r="D382" s="51"/>
      <c r="E382" s="57"/>
      <c r="F382" s="57"/>
      <c r="G382" s="526"/>
      <c r="H382" s="526"/>
      <c r="I382" s="519" t="s">
        <v>14</v>
      </c>
      <c r="J382" s="519" t="s">
        <v>141</v>
      </c>
      <c r="K382" s="519" t="s">
        <v>844</v>
      </c>
      <c r="L382" s="519" t="s">
        <v>202</v>
      </c>
      <c r="M382" s="520">
        <v>10731300</v>
      </c>
      <c r="N382" s="520">
        <v>10689025.869999999</v>
      </c>
      <c r="O382" s="520">
        <v>11015000</v>
      </c>
      <c r="P382" s="521">
        <v>11015000</v>
      </c>
      <c r="Q382" s="522">
        <v>11015000</v>
      </c>
      <c r="R382" s="522">
        <v>11015000</v>
      </c>
      <c r="S382" s="514">
        <v>3</v>
      </c>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c r="EA382" s="38"/>
      <c r="EB382" s="38"/>
      <c r="EC382" s="38"/>
      <c r="ED382" s="38"/>
      <c r="EE382" s="38"/>
      <c r="EF382" s="38"/>
      <c r="EG382" s="38"/>
      <c r="EH382" s="38"/>
      <c r="EI382" s="38"/>
      <c r="EJ382" s="38"/>
      <c r="EK382" s="38"/>
      <c r="EL382" s="38"/>
      <c r="EM382" s="38"/>
      <c r="EN382" s="38"/>
      <c r="EO382" s="38"/>
      <c r="EP382" s="38"/>
      <c r="EQ382" s="38"/>
      <c r="ER382" s="38"/>
      <c r="ES382" s="38"/>
      <c r="ET382" s="38"/>
      <c r="EU382" s="38"/>
      <c r="EV382" s="38"/>
      <c r="EW382" s="38"/>
      <c r="EX382" s="38"/>
      <c r="EY382" s="38"/>
      <c r="EZ382" s="38"/>
      <c r="FA382" s="38"/>
      <c r="FB382" s="38"/>
      <c r="FC382" s="38"/>
      <c r="FD382" s="38"/>
      <c r="FE382" s="38"/>
      <c r="FF382" s="38"/>
      <c r="FG382" s="38"/>
      <c r="FH382" s="38"/>
      <c r="FI382" s="38"/>
      <c r="FJ382" s="38"/>
      <c r="FK382" s="38"/>
      <c r="FL382" s="38"/>
      <c r="FM382" s="38"/>
      <c r="FN382" s="38"/>
      <c r="FO382" s="38"/>
      <c r="FP382" s="38"/>
      <c r="FQ382" s="38"/>
      <c r="FR382" s="38"/>
      <c r="FS382" s="38"/>
      <c r="FT382" s="38"/>
      <c r="FU382" s="38"/>
      <c r="FV382" s="38"/>
      <c r="FW382" s="38"/>
      <c r="FX382" s="38"/>
      <c r="FY382" s="38"/>
      <c r="FZ382" s="38"/>
      <c r="GA382" s="38"/>
      <c r="GB382" s="38"/>
      <c r="GC382" s="38"/>
      <c r="GD382" s="38"/>
      <c r="GE382" s="38"/>
      <c r="GF382" s="38"/>
      <c r="GG382" s="38"/>
      <c r="GH382" s="38"/>
      <c r="GI382" s="38"/>
      <c r="GJ382" s="38"/>
      <c r="GK382" s="38"/>
      <c r="GL382" s="38"/>
      <c r="GM382" s="38"/>
      <c r="GN382" s="38"/>
      <c r="GO382" s="38"/>
      <c r="GP382" s="38"/>
      <c r="GQ382" s="38"/>
      <c r="GR382" s="38"/>
      <c r="GS382" s="38"/>
      <c r="GT382" s="38"/>
      <c r="GU382" s="38"/>
      <c r="GV382" s="38"/>
      <c r="GW382" s="38"/>
      <c r="GX382" s="38"/>
      <c r="GY382" s="38"/>
      <c r="GZ382" s="38"/>
      <c r="HA382" s="38"/>
      <c r="HB382" s="38"/>
      <c r="HC382" s="38"/>
      <c r="HD382" s="38"/>
      <c r="HE382" s="38"/>
      <c r="HF382" s="38"/>
      <c r="HG382" s="38"/>
      <c r="HH382" s="38"/>
      <c r="HI382" s="38"/>
      <c r="HJ382" s="38"/>
      <c r="HK382" s="38"/>
      <c r="HL382" s="38"/>
      <c r="HM382" s="38"/>
      <c r="HN382" s="38"/>
      <c r="HO382" s="38"/>
      <c r="HP382" s="38"/>
      <c r="HQ382" s="38"/>
      <c r="HR382" s="38"/>
      <c r="HS382" s="38"/>
      <c r="HT382" s="38"/>
      <c r="HU382" s="38"/>
      <c r="HV382" s="38"/>
      <c r="HW382" s="38"/>
      <c r="HX382" s="38"/>
      <c r="HY382" s="38"/>
      <c r="HZ382" s="38"/>
      <c r="IA382" s="38"/>
      <c r="IB382" s="38"/>
      <c r="IC382" s="38"/>
      <c r="ID382" s="38"/>
      <c r="IE382" s="38"/>
      <c r="IF382" s="38"/>
      <c r="IG382" s="38"/>
      <c r="IH382" s="38"/>
      <c r="II382" s="38"/>
      <c r="IJ382" s="38"/>
      <c r="IK382" s="38"/>
      <c r="IL382" s="38"/>
      <c r="IM382" s="38"/>
      <c r="IN382" s="38"/>
      <c r="IO382" s="38"/>
      <c r="IP382" s="38"/>
      <c r="IQ382" s="38"/>
      <c r="IR382" s="38"/>
      <c r="IS382" s="38"/>
      <c r="IT382" s="38"/>
      <c r="IU382" s="38"/>
      <c r="IV382" s="38"/>
      <c r="IW382" s="38"/>
      <c r="IX382" s="38"/>
      <c r="IY382" s="38"/>
      <c r="IZ382" s="38"/>
      <c r="JA382" s="38"/>
      <c r="JB382" s="38"/>
      <c r="JC382" s="38"/>
      <c r="JD382" s="38"/>
      <c r="JE382" s="38"/>
      <c r="JF382" s="38"/>
      <c r="JG382" s="38"/>
      <c r="JH382" s="38"/>
      <c r="JI382" s="38"/>
      <c r="JJ382" s="38"/>
      <c r="JK382" s="38"/>
      <c r="JL382" s="38"/>
      <c r="JM382" s="38"/>
      <c r="JN382" s="38"/>
      <c r="JO382" s="38"/>
      <c r="JP382" s="38"/>
      <c r="JQ382" s="38"/>
      <c r="JR382" s="38"/>
      <c r="JS382" s="38"/>
      <c r="JT382" s="38"/>
      <c r="JU382" s="38"/>
      <c r="JV382" s="38"/>
      <c r="JW382" s="38"/>
      <c r="JX382" s="38"/>
      <c r="JY382" s="38"/>
      <c r="JZ382" s="38"/>
      <c r="KA382" s="38"/>
      <c r="KB382" s="38"/>
      <c r="KC382" s="38"/>
      <c r="KD382" s="38"/>
      <c r="KE382" s="38"/>
      <c r="KF382" s="38"/>
      <c r="KG382" s="38"/>
      <c r="KH382" s="38"/>
      <c r="KI382" s="38"/>
      <c r="KJ382" s="38"/>
      <c r="KK382" s="38"/>
      <c r="KL382" s="38"/>
      <c r="KM382" s="38"/>
      <c r="KN382" s="38"/>
      <c r="KO382" s="38"/>
      <c r="KP382" s="38"/>
      <c r="KQ382" s="38"/>
      <c r="KR382" s="38"/>
      <c r="KS382" s="38"/>
      <c r="KT382" s="38"/>
      <c r="KU382" s="38"/>
      <c r="KV382" s="38"/>
      <c r="KW382" s="38"/>
      <c r="KX382" s="38"/>
      <c r="KY382" s="38"/>
      <c r="KZ382" s="38"/>
      <c r="LA382" s="38"/>
      <c r="LB382" s="38"/>
      <c r="LC382" s="38"/>
      <c r="LD382" s="38"/>
      <c r="LE382" s="38"/>
      <c r="LF382" s="38"/>
      <c r="LG382" s="38"/>
      <c r="LH382" s="38"/>
      <c r="LI382" s="38"/>
      <c r="LJ382" s="38"/>
      <c r="LK382" s="38"/>
      <c r="LL382" s="38"/>
      <c r="LM382" s="38"/>
      <c r="LN382" s="38"/>
      <c r="LO382" s="38"/>
      <c r="LP382" s="38"/>
      <c r="LQ382" s="38"/>
      <c r="LR382" s="38"/>
      <c r="LS382" s="38"/>
      <c r="LT382" s="38"/>
      <c r="LU382" s="38"/>
      <c r="LV382" s="38"/>
      <c r="LW382" s="38"/>
      <c r="LX382" s="38"/>
      <c r="LY382" s="38"/>
      <c r="LZ382" s="38"/>
      <c r="MA382" s="38"/>
      <c r="MB382" s="38"/>
      <c r="MC382" s="38"/>
      <c r="MD382" s="38"/>
      <c r="ME382" s="38"/>
      <c r="MF382" s="38"/>
      <c r="MG382" s="38"/>
      <c r="MH382" s="38"/>
      <c r="MI382" s="38"/>
      <c r="MJ382" s="38"/>
      <c r="MK382" s="38"/>
      <c r="ML382" s="38"/>
      <c r="MM382" s="38"/>
      <c r="MN382" s="38"/>
      <c r="MO382" s="38"/>
      <c r="MP382" s="38"/>
      <c r="MQ382" s="38"/>
      <c r="MR382" s="38"/>
      <c r="MS382" s="38"/>
      <c r="MT382" s="38"/>
      <c r="MU382" s="38"/>
      <c r="MV382" s="38"/>
      <c r="MW382" s="38"/>
      <c r="MX382" s="38"/>
      <c r="MY382" s="38"/>
      <c r="MZ382" s="38"/>
      <c r="NA382" s="38"/>
      <c r="NB382" s="38"/>
      <c r="NC382" s="38"/>
      <c r="ND382" s="38"/>
      <c r="NE382" s="38"/>
      <c r="NF382" s="38"/>
      <c r="NG382" s="38"/>
      <c r="NH382" s="38"/>
      <c r="NI382" s="38"/>
      <c r="NJ382" s="38"/>
      <c r="NK382" s="38"/>
      <c r="NL382" s="38"/>
      <c r="NM382" s="38"/>
      <c r="NN382" s="38"/>
      <c r="NO382" s="38"/>
      <c r="NP382" s="38"/>
      <c r="NQ382" s="38"/>
      <c r="NR382" s="38"/>
      <c r="NS382" s="38"/>
      <c r="NT382" s="38"/>
      <c r="NU382" s="38"/>
      <c r="NV382" s="38"/>
      <c r="NW382" s="38"/>
      <c r="NX382" s="38"/>
      <c r="NY382" s="38"/>
      <c r="NZ382" s="38"/>
      <c r="OA382" s="38"/>
      <c r="OB382" s="38"/>
      <c r="OC382" s="38"/>
      <c r="OD382" s="38"/>
      <c r="OE382" s="38"/>
      <c r="OF382" s="38"/>
      <c r="OG382" s="38"/>
      <c r="OH382" s="38"/>
      <c r="OI382" s="38"/>
      <c r="OJ382" s="38"/>
      <c r="OK382" s="38"/>
      <c r="OL382" s="38"/>
      <c r="OM382" s="38"/>
      <c r="ON382" s="38"/>
      <c r="OO382" s="38"/>
      <c r="OP382" s="38"/>
      <c r="OQ382" s="38"/>
      <c r="OR382" s="38"/>
      <c r="OS382" s="38"/>
      <c r="OT382" s="38"/>
      <c r="OU382" s="38"/>
      <c r="OV382" s="38"/>
      <c r="OW382" s="38"/>
      <c r="OX382" s="38"/>
      <c r="OY382" s="38"/>
      <c r="OZ382" s="38"/>
      <c r="PA382" s="38"/>
      <c r="PB382" s="38"/>
      <c r="PC382" s="38"/>
      <c r="PD382" s="38"/>
      <c r="PE382" s="38"/>
      <c r="PF382" s="38"/>
      <c r="PG382" s="38"/>
      <c r="PH382" s="38"/>
      <c r="PI382" s="38"/>
      <c r="PJ382" s="38"/>
      <c r="PK382" s="38"/>
      <c r="PL382" s="38"/>
      <c r="PM382" s="38"/>
      <c r="PN382" s="38"/>
      <c r="PO382" s="38"/>
      <c r="PP382" s="38"/>
      <c r="PQ382" s="38"/>
      <c r="PR382" s="38"/>
      <c r="PS382" s="38"/>
      <c r="PT382" s="38"/>
      <c r="PU382" s="38"/>
      <c r="PV382" s="38"/>
      <c r="PW382" s="38"/>
      <c r="PX382" s="38"/>
      <c r="PY382" s="38"/>
      <c r="PZ382" s="38"/>
      <c r="QA382" s="38"/>
      <c r="QB382" s="38"/>
      <c r="QC382" s="38"/>
      <c r="QD382" s="38"/>
      <c r="QE382" s="38"/>
      <c r="QF382" s="38"/>
      <c r="QG382" s="38"/>
      <c r="QH382" s="38"/>
      <c r="QI382" s="38"/>
      <c r="QJ382" s="38"/>
      <c r="QK382" s="38"/>
      <c r="QL382" s="38"/>
      <c r="QM382" s="38"/>
      <c r="QN382" s="38"/>
      <c r="QO382" s="38"/>
      <c r="QP382" s="38"/>
      <c r="QQ382" s="38"/>
      <c r="QR382" s="38"/>
      <c r="QS382" s="38"/>
      <c r="QT382" s="38"/>
      <c r="QU382" s="38"/>
      <c r="QV382" s="38"/>
      <c r="QW382" s="38"/>
      <c r="QX382" s="38"/>
      <c r="QY382" s="38"/>
      <c r="QZ382" s="38"/>
      <c r="RA382" s="38"/>
      <c r="RB382" s="38"/>
      <c r="RC382" s="38"/>
      <c r="RD382" s="38"/>
      <c r="RE382" s="38"/>
      <c r="RF382" s="38"/>
      <c r="RG382" s="38"/>
      <c r="RH382" s="38"/>
      <c r="RI382" s="38"/>
      <c r="RJ382" s="38"/>
      <c r="RK382" s="38"/>
      <c r="RL382" s="38"/>
      <c r="RM382" s="38"/>
      <c r="RN382" s="38"/>
      <c r="RO382" s="38"/>
      <c r="RP382" s="38"/>
      <c r="RQ382" s="38"/>
      <c r="RR382" s="38"/>
      <c r="RS382" s="38"/>
      <c r="RT382" s="38"/>
      <c r="RU382" s="38"/>
      <c r="RV382" s="38"/>
      <c r="RW382" s="38"/>
      <c r="RX382" s="38"/>
      <c r="RY382" s="38"/>
      <c r="RZ382" s="38"/>
      <c r="SA382" s="38"/>
      <c r="SB382" s="38"/>
      <c r="SC382" s="38"/>
      <c r="SD382" s="38"/>
      <c r="SE382" s="38"/>
      <c r="SF382" s="38"/>
      <c r="SG382" s="38"/>
      <c r="SH382" s="38"/>
      <c r="SI382" s="38"/>
      <c r="SJ382" s="38"/>
      <c r="SK382" s="38"/>
      <c r="SL382" s="38"/>
      <c r="SM382" s="38"/>
      <c r="SN382" s="38"/>
      <c r="SO382" s="38"/>
      <c r="SP382" s="38"/>
      <c r="SQ382" s="38"/>
      <c r="SR382" s="38"/>
      <c r="SS382" s="38"/>
      <c r="ST382" s="38"/>
      <c r="SU382" s="38"/>
      <c r="SV382" s="38"/>
      <c r="SW382" s="38"/>
      <c r="SX382" s="38"/>
      <c r="SY382" s="38"/>
      <c r="SZ382" s="38"/>
      <c r="TA382" s="38"/>
      <c r="TB382" s="38"/>
      <c r="TC382" s="38"/>
      <c r="TD382" s="38"/>
      <c r="TE382" s="38"/>
      <c r="TF382" s="38"/>
      <c r="TG382" s="38"/>
      <c r="TH382" s="38"/>
      <c r="TI382" s="38"/>
      <c r="TJ382" s="38"/>
      <c r="TK382" s="38"/>
      <c r="TL382" s="38"/>
      <c r="TM382" s="38"/>
      <c r="TN382" s="38"/>
      <c r="TO382" s="38"/>
      <c r="TP382" s="38"/>
      <c r="TQ382" s="38"/>
      <c r="TR382" s="38"/>
      <c r="TS382" s="38"/>
      <c r="TT382" s="38"/>
      <c r="TU382" s="38"/>
      <c r="TV382" s="38"/>
      <c r="TW382" s="38"/>
      <c r="TX382" s="38"/>
      <c r="TY382" s="38"/>
      <c r="TZ382" s="38"/>
      <c r="UA382" s="38"/>
      <c r="UB382" s="38"/>
      <c r="UC382" s="38"/>
      <c r="UD382" s="38"/>
      <c r="UE382" s="38"/>
      <c r="UF382" s="38"/>
      <c r="UG382" s="38"/>
      <c r="UH382" s="38"/>
      <c r="UI382" s="38"/>
      <c r="UJ382" s="38"/>
      <c r="UK382" s="38"/>
      <c r="UL382" s="38"/>
      <c r="UM382" s="38"/>
      <c r="UN382" s="38"/>
      <c r="UO382" s="38"/>
      <c r="UP382" s="38"/>
      <c r="UQ382" s="38"/>
      <c r="UR382" s="38"/>
      <c r="US382" s="38"/>
      <c r="UT382" s="38"/>
      <c r="UU382" s="38"/>
      <c r="UV382" s="38"/>
      <c r="UW382" s="38"/>
      <c r="UX382" s="38"/>
      <c r="UY382" s="38"/>
      <c r="UZ382" s="38"/>
      <c r="VA382" s="38"/>
      <c r="VB382" s="38"/>
      <c r="VC382" s="38"/>
      <c r="VD382" s="38"/>
      <c r="VE382" s="38"/>
      <c r="VF382" s="38"/>
      <c r="VG382" s="38"/>
      <c r="VH382" s="38"/>
      <c r="VI382" s="38"/>
      <c r="VJ382" s="38"/>
      <c r="VK382" s="38"/>
      <c r="VL382" s="38"/>
      <c r="VM382" s="38"/>
      <c r="VN382" s="38"/>
      <c r="VO382" s="38"/>
      <c r="VP382" s="38"/>
      <c r="VQ382" s="38"/>
      <c r="VR382" s="38"/>
      <c r="VS382" s="38"/>
      <c r="VT382" s="38"/>
      <c r="VU382" s="38"/>
      <c r="VV382" s="38"/>
      <c r="VW382" s="38"/>
      <c r="VX382" s="38"/>
      <c r="VY382" s="38"/>
      <c r="VZ382" s="38"/>
      <c r="WA382" s="38"/>
      <c r="WB382" s="38"/>
      <c r="WC382" s="38"/>
      <c r="WD382" s="38"/>
    </row>
    <row r="383" spans="1:602" s="39" customFormat="1" ht="94.5" customHeight="1">
      <c r="A383" s="507"/>
      <c r="B383" s="508" t="s">
        <v>846</v>
      </c>
      <c r="C383" s="527" t="s">
        <v>847</v>
      </c>
      <c r="D383" s="50" t="s">
        <v>787</v>
      </c>
      <c r="E383" s="55" t="s">
        <v>783</v>
      </c>
      <c r="F383" s="50" t="s">
        <v>136</v>
      </c>
      <c r="G383" s="584">
        <v>39814</v>
      </c>
      <c r="H383" s="584" t="s">
        <v>137</v>
      </c>
      <c r="I383" s="548" t="s">
        <v>14</v>
      </c>
      <c r="J383" s="512" t="s">
        <v>141</v>
      </c>
      <c r="K383" s="512" t="s">
        <v>848</v>
      </c>
      <c r="L383" s="512" t="s">
        <v>146</v>
      </c>
      <c r="M383" s="505">
        <f t="shared" ref="M383:N383" si="40">M384+M385</f>
        <v>10193300</v>
      </c>
      <c r="N383" s="505">
        <f t="shared" si="40"/>
        <v>10179396.530000001</v>
      </c>
      <c r="O383" s="505">
        <f>O384+O385</f>
        <v>12972900</v>
      </c>
      <c r="P383" s="585">
        <f>P384+P385</f>
        <v>12972900</v>
      </c>
      <c r="Q383" s="586">
        <f>Q384+Q385</f>
        <v>12972900</v>
      </c>
      <c r="R383" s="586">
        <f>R384+R385</f>
        <v>12972900</v>
      </c>
      <c r="S383" s="58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c r="EA383" s="38"/>
      <c r="EB383" s="38"/>
      <c r="EC383" s="38"/>
      <c r="ED383" s="38"/>
      <c r="EE383" s="38"/>
      <c r="EF383" s="38"/>
      <c r="EG383" s="38"/>
      <c r="EH383" s="38"/>
      <c r="EI383" s="38"/>
      <c r="EJ383" s="38"/>
      <c r="EK383" s="38"/>
      <c r="EL383" s="38"/>
      <c r="EM383" s="38"/>
      <c r="EN383" s="38"/>
      <c r="EO383" s="38"/>
      <c r="EP383" s="38"/>
      <c r="EQ383" s="38"/>
      <c r="ER383" s="38"/>
      <c r="ES383" s="38"/>
      <c r="ET383" s="38"/>
      <c r="EU383" s="38"/>
      <c r="EV383" s="38"/>
      <c r="EW383" s="38"/>
      <c r="EX383" s="38"/>
      <c r="EY383" s="38"/>
      <c r="EZ383" s="38"/>
      <c r="FA383" s="38"/>
      <c r="FB383" s="38"/>
      <c r="FC383" s="38"/>
      <c r="FD383" s="38"/>
      <c r="FE383" s="38"/>
      <c r="FF383" s="38"/>
      <c r="FG383" s="38"/>
      <c r="FH383" s="38"/>
      <c r="FI383" s="38"/>
      <c r="FJ383" s="38"/>
      <c r="FK383" s="38"/>
      <c r="FL383" s="38"/>
      <c r="FM383" s="38"/>
      <c r="FN383" s="38"/>
      <c r="FO383" s="38"/>
      <c r="FP383" s="38"/>
      <c r="FQ383" s="38"/>
      <c r="FR383" s="38"/>
      <c r="FS383" s="38"/>
      <c r="FT383" s="38"/>
      <c r="FU383" s="38"/>
      <c r="FV383" s="38"/>
      <c r="FW383" s="38"/>
      <c r="FX383" s="38"/>
      <c r="FY383" s="38"/>
      <c r="FZ383" s="38"/>
      <c r="GA383" s="38"/>
      <c r="GB383" s="38"/>
      <c r="GC383" s="38"/>
      <c r="GD383" s="38"/>
      <c r="GE383" s="38"/>
      <c r="GF383" s="38"/>
      <c r="GG383" s="38"/>
      <c r="GH383" s="38"/>
      <c r="GI383" s="38"/>
      <c r="GJ383" s="38"/>
      <c r="GK383" s="38"/>
      <c r="GL383" s="38"/>
      <c r="GM383" s="38"/>
      <c r="GN383" s="38"/>
      <c r="GO383" s="38"/>
      <c r="GP383" s="38"/>
      <c r="GQ383" s="38"/>
      <c r="GR383" s="38"/>
      <c r="GS383" s="38"/>
      <c r="GT383" s="38"/>
      <c r="GU383" s="38"/>
      <c r="GV383" s="38"/>
      <c r="GW383" s="38"/>
      <c r="GX383" s="38"/>
      <c r="GY383" s="38"/>
      <c r="GZ383" s="38"/>
      <c r="HA383" s="38"/>
      <c r="HB383" s="38"/>
      <c r="HC383" s="38"/>
      <c r="HD383" s="38"/>
      <c r="HE383" s="38"/>
      <c r="HF383" s="38"/>
      <c r="HG383" s="38"/>
      <c r="HH383" s="38"/>
      <c r="HI383" s="38"/>
      <c r="HJ383" s="38"/>
      <c r="HK383" s="38"/>
      <c r="HL383" s="38"/>
      <c r="HM383" s="38"/>
      <c r="HN383" s="38"/>
      <c r="HO383" s="38"/>
      <c r="HP383" s="38"/>
      <c r="HQ383" s="38"/>
      <c r="HR383" s="38"/>
      <c r="HS383" s="38"/>
      <c r="HT383" s="38"/>
      <c r="HU383" s="38"/>
      <c r="HV383" s="38"/>
      <c r="HW383" s="38"/>
      <c r="HX383" s="38"/>
      <c r="HY383" s="38"/>
      <c r="HZ383" s="38"/>
      <c r="IA383" s="38"/>
      <c r="IB383" s="38"/>
      <c r="IC383" s="38"/>
      <c r="ID383" s="38"/>
      <c r="IE383" s="38"/>
      <c r="IF383" s="38"/>
      <c r="IG383" s="38"/>
      <c r="IH383" s="38"/>
      <c r="II383" s="38"/>
      <c r="IJ383" s="38"/>
      <c r="IK383" s="38"/>
      <c r="IL383" s="38"/>
      <c r="IM383" s="38"/>
      <c r="IN383" s="38"/>
      <c r="IO383" s="38"/>
      <c r="IP383" s="38"/>
      <c r="IQ383" s="38"/>
      <c r="IR383" s="38"/>
      <c r="IS383" s="38"/>
      <c r="IT383" s="38"/>
      <c r="IU383" s="38"/>
      <c r="IV383" s="38"/>
      <c r="IW383" s="38"/>
      <c r="IX383" s="38"/>
      <c r="IY383" s="38"/>
      <c r="IZ383" s="38"/>
      <c r="JA383" s="38"/>
      <c r="JB383" s="38"/>
      <c r="JC383" s="38"/>
      <c r="JD383" s="38"/>
      <c r="JE383" s="38"/>
      <c r="JF383" s="38"/>
      <c r="JG383" s="38"/>
      <c r="JH383" s="38"/>
      <c r="JI383" s="38"/>
      <c r="JJ383" s="38"/>
      <c r="JK383" s="38"/>
      <c r="JL383" s="38"/>
      <c r="JM383" s="38"/>
      <c r="JN383" s="38"/>
      <c r="JO383" s="38"/>
      <c r="JP383" s="38"/>
      <c r="JQ383" s="38"/>
      <c r="JR383" s="38"/>
      <c r="JS383" s="38"/>
      <c r="JT383" s="38"/>
      <c r="JU383" s="38"/>
      <c r="JV383" s="38"/>
      <c r="JW383" s="38"/>
      <c r="JX383" s="38"/>
      <c r="JY383" s="38"/>
      <c r="JZ383" s="38"/>
      <c r="KA383" s="38"/>
      <c r="KB383" s="38"/>
      <c r="KC383" s="38"/>
      <c r="KD383" s="38"/>
      <c r="KE383" s="38"/>
      <c r="KF383" s="38"/>
      <c r="KG383" s="38"/>
      <c r="KH383" s="38"/>
      <c r="KI383" s="38"/>
      <c r="KJ383" s="38"/>
      <c r="KK383" s="38"/>
      <c r="KL383" s="38"/>
      <c r="KM383" s="38"/>
      <c r="KN383" s="38"/>
      <c r="KO383" s="38"/>
      <c r="KP383" s="38"/>
      <c r="KQ383" s="38"/>
      <c r="KR383" s="38"/>
      <c r="KS383" s="38"/>
      <c r="KT383" s="38"/>
      <c r="KU383" s="38"/>
      <c r="KV383" s="38"/>
      <c r="KW383" s="38"/>
      <c r="KX383" s="38"/>
      <c r="KY383" s="38"/>
      <c r="KZ383" s="38"/>
      <c r="LA383" s="38"/>
      <c r="LB383" s="38"/>
      <c r="LC383" s="38"/>
      <c r="LD383" s="38"/>
      <c r="LE383" s="38"/>
      <c r="LF383" s="38"/>
      <c r="LG383" s="38"/>
      <c r="LH383" s="38"/>
      <c r="LI383" s="38"/>
      <c r="LJ383" s="38"/>
      <c r="LK383" s="38"/>
      <c r="LL383" s="38"/>
      <c r="LM383" s="38"/>
      <c r="LN383" s="38"/>
      <c r="LO383" s="38"/>
      <c r="LP383" s="38"/>
      <c r="LQ383" s="38"/>
      <c r="LR383" s="38"/>
      <c r="LS383" s="38"/>
      <c r="LT383" s="38"/>
      <c r="LU383" s="38"/>
      <c r="LV383" s="38"/>
      <c r="LW383" s="38"/>
      <c r="LX383" s="38"/>
      <c r="LY383" s="38"/>
      <c r="LZ383" s="38"/>
      <c r="MA383" s="38"/>
      <c r="MB383" s="38"/>
      <c r="MC383" s="38"/>
      <c r="MD383" s="38"/>
      <c r="ME383" s="38"/>
      <c r="MF383" s="38"/>
      <c r="MG383" s="38"/>
      <c r="MH383" s="38"/>
      <c r="MI383" s="38"/>
      <c r="MJ383" s="38"/>
      <c r="MK383" s="38"/>
      <c r="ML383" s="38"/>
      <c r="MM383" s="38"/>
      <c r="MN383" s="38"/>
      <c r="MO383" s="38"/>
      <c r="MP383" s="38"/>
      <c r="MQ383" s="38"/>
      <c r="MR383" s="38"/>
      <c r="MS383" s="38"/>
      <c r="MT383" s="38"/>
      <c r="MU383" s="38"/>
      <c r="MV383" s="38"/>
      <c r="MW383" s="38"/>
      <c r="MX383" s="38"/>
      <c r="MY383" s="38"/>
      <c r="MZ383" s="38"/>
      <c r="NA383" s="38"/>
      <c r="NB383" s="38"/>
      <c r="NC383" s="38"/>
      <c r="ND383" s="38"/>
      <c r="NE383" s="38"/>
      <c r="NF383" s="38"/>
      <c r="NG383" s="38"/>
      <c r="NH383" s="38"/>
      <c r="NI383" s="38"/>
      <c r="NJ383" s="38"/>
      <c r="NK383" s="38"/>
      <c r="NL383" s="38"/>
      <c r="NM383" s="38"/>
      <c r="NN383" s="38"/>
      <c r="NO383" s="38"/>
      <c r="NP383" s="38"/>
      <c r="NQ383" s="38"/>
      <c r="NR383" s="38"/>
      <c r="NS383" s="38"/>
      <c r="NT383" s="38"/>
      <c r="NU383" s="38"/>
      <c r="NV383" s="38"/>
      <c r="NW383" s="38"/>
      <c r="NX383" s="38"/>
      <c r="NY383" s="38"/>
      <c r="NZ383" s="38"/>
      <c r="OA383" s="38"/>
      <c r="OB383" s="38"/>
      <c r="OC383" s="38"/>
      <c r="OD383" s="38"/>
      <c r="OE383" s="38"/>
      <c r="OF383" s="38"/>
      <c r="OG383" s="38"/>
      <c r="OH383" s="38"/>
      <c r="OI383" s="38"/>
      <c r="OJ383" s="38"/>
      <c r="OK383" s="38"/>
      <c r="OL383" s="38"/>
      <c r="OM383" s="38"/>
      <c r="ON383" s="38"/>
      <c r="OO383" s="38"/>
      <c r="OP383" s="38"/>
      <c r="OQ383" s="38"/>
      <c r="OR383" s="38"/>
      <c r="OS383" s="38"/>
      <c r="OT383" s="38"/>
      <c r="OU383" s="38"/>
      <c r="OV383" s="38"/>
      <c r="OW383" s="38"/>
      <c r="OX383" s="38"/>
      <c r="OY383" s="38"/>
      <c r="OZ383" s="38"/>
      <c r="PA383" s="38"/>
      <c r="PB383" s="38"/>
      <c r="PC383" s="38"/>
      <c r="PD383" s="38"/>
      <c r="PE383" s="38"/>
      <c r="PF383" s="38"/>
      <c r="PG383" s="38"/>
      <c r="PH383" s="38"/>
      <c r="PI383" s="38"/>
      <c r="PJ383" s="38"/>
      <c r="PK383" s="38"/>
      <c r="PL383" s="38"/>
      <c r="PM383" s="38"/>
      <c r="PN383" s="38"/>
      <c r="PO383" s="38"/>
      <c r="PP383" s="38"/>
      <c r="PQ383" s="38"/>
      <c r="PR383" s="38"/>
      <c r="PS383" s="38"/>
      <c r="PT383" s="38"/>
      <c r="PU383" s="38"/>
      <c r="PV383" s="38"/>
      <c r="PW383" s="38"/>
      <c r="PX383" s="38"/>
      <c r="PY383" s="38"/>
      <c r="PZ383" s="38"/>
      <c r="QA383" s="38"/>
      <c r="QB383" s="38"/>
      <c r="QC383" s="38"/>
      <c r="QD383" s="38"/>
      <c r="QE383" s="38"/>
      <c r="QF383" s="38"/>
      <c r="QG383" s="38"/>
      <c r="QH383" s="38"/>
      <c r="QI383" s="38"/>
      <c r="QJ383" s="38"/>
      <c r="QK383" s="38"/>
      <c r="QL383" s="38"/>
      <c r="QM383" s="38"/>
      <c r="QN383" s="38"/>
      <c r="QO383" s="38"/>
      <c r="QP383" s="38"/>
      <c r="QQ383" s="38"/>
      <c r="QR383" s="38"/>
      <c r="QS383" s="38"/>
      <c r="QT383" s="38"/>
      <c r="QU383" s="38"/>
      <c r="QV383" s="38"/>
      <c r="QW383" s="38"/>
      <c r="QX383" s="38"/>
      <c r="QY383" s="38"/>
      <c r="QZ383" s="38"/>
      <c r="RA383" s="38"/>
      <c r="RB383" s="38"/>
      <c r="RC383" s="38"/>
      <c r="RD383" s="38"/>
      <c r="RE383" s="38"/>
      <c r="RF383" s="38"/>
      <c r="RG383" s="38"/>
      <c r="RH383" s="38"/>
      <c r="RI383" s="38"/>
      <c r="RJ383" s="38"/>
      <c r="RK383" s="38"/>
      <c r="RL383" s="38"/>
      <c r="RM383" s="38"/>
      <c r="RN383" s="38"/>
      <c r="RO383" s="38"/>
      <c r="RP383" s="38"/>
      <c r="RQ383" s="38"/>
      <c r="RR383" s="38"/>
      <c r="RS383" s="38"/>
      <c r="RT383" s="38"/>
      <c r="RU383" s="38"/>
      <c r="RV383" s="38"/>
      <c r="RW383" s="38"/>
      <c r="RX383" s="38"/>
      <c r="RY383" s="38"/>
      <c r="RZ383" s="38"/>
      <c r="SA383" s="38"/>
      <c r="SB383" s="38"/>
      <c r="SC383" s="38"/>
      <c r="SD383" s="38"/>
      <c r="SE383" s="38"/>
      <c r="SF383" s="38"/>
      <c r="SG383" s="38"/>
      <c r="SH383" s="38"/>
      <c r="SI383" s="38"/>
      <c r="SJ383" s="38"/>
      <c r="SK383" s="38"/>
      <c r="SL383" s="38"/>
      <c r="SM383" s="38"/>
      <c r="SN383" s="38"/>
      <c r="SO383" s="38"/>
      <c r="SP383" s="38"/>
      <c r="SQ383" s="38"/>
      <c r="SR383" s="38"/>
      <c r="SS383" s="38"/>
      <c r="ST383" s="38"/>
      <c r="SU383" s="38"/>
      <c r="SV383" s="38"/>
      <c r="SW383" s="38"/>
      <c r="SX383" s="38"/>
      <c r="SY383" s="38"/>
      <c r="SZ383" s="38"/>
      <c r="TA383" s="38"/>
      <c r="TB383" s="38"/>
      <c r="TC383" s="38"/>
      <c r="TD383" s="38"/>
      <c r="TE383" s="38"/>
      <c r="TF383" s="38"/>
      <c r="TG383" s="38"/>
      <c r="TH383" s="38"/>
      <c r="TI383" s="38"/>
      <c r="TJ383" s="38"/>
      <c r="TK383" s="38"/>
      <c r="TL383" s="38"/>
      <c r="TM383" s="38"/>
      <c r="TN383" s="38"/>
      <c r="TO383" s="38"/>
      <c r="TP383" s="38"/>
      <c r="TQ383" s="38"/>
      <c r="TR383" s="38"/>
      <c r="TS383" s="38"/>
      <c r="TT383" s="38"/>
      <c r="TU383" s="38"/>
      <c r="TV383" s="38"/>
      <c r="TW383" s="38"/>
      <c r="TX383" s="38"/>
      <c r="TY383" s="38"/>
      <c r="TZ383" s="38"/>
      <c r="UA383" s="38"/>
      <c r="UB383" s="38"/>
      <c r="UC383" s="38"/>
      <c r="UD383" s="38"/>
      <c r="UE383" s="38"/>
      <c r="UF383" s="38"/>
      <c r="UG383" s="38"/>
      <c r="UH383" s="38"/>
      <c r="UI383" s="38"/>
      <c r="UJ383" s="38"/>
      <c r="UK383" s="38"/>
      <c r="UL383" s="38"/>
      <c r="UM383" s="38"/>
      <c r="UN383" s="38"/>
      <c r="UO383" s="38"/>
      <c r="UP383" s="38"/>
      <c r="UQ383" s="38"/>
      <c r="UR383" s="38"/>
      <c r="US383" s="38"/>
      <c r="UT383" s="38"/>
      <c r="UU383" s="38"/>
      <c r="UV383" s="38"/>
      <c r="UW383" s="38"/>
      <c r="UX383" s="38"/>
      <c r="UY383" s="38"/>
      <c r="UZ383" s="38"/>
      <c r="VA383" s="38"/>
      <c r="VB383" s="38"/>
      <c r="VC383" s="38"/>
      <c r="VD383" s="38"/>
      <c r="VE383" s="38"/>
      <c r="VF383" s="38"/>
      <c r="VG383" s="38"/>
      <c r="VH383" s="38"/>
      <c r="VI383" s="38"/>
      <c r="VJ383" s="38"/>
      <c r="VK383" s="38"/>
      <c r="VL383" s="38"/>
      <c r="VM383" s="38"/>
      <c r="VN383" s="38"/>
      <c r="VO383" s="38"/>
      <c r="VP383" s="38"/>
      <c r="VQ383" s="38"/>
      <c r="VR383" s="38"/>
      <c r="VS383" s="38"/>
      <c r="VT383" s="38"/>
      <c r="VU383" s="38"/>
      <c r="VV383" s="38"/>
      <c r="VW383" s="38"/>
      <c r="VX383" s="38"/>
      <c r="VY383" s="38"/>
      <c r="VZ383" s="38"/>
      <c r="WA383" s="38"/>
      <c r="WB383" s="38"/>
      <c r="WC383" s="38"/>
      <c r="WD383" s="38"/>
    </row>
    <row r="384" spans="1:602" s="37" customFormat="1" ht="19.5" customHeight="1">
      <c r="A384" s="507"/>
      <c r="B384" s="515"/>
      <c r="C384" s="530"/>
      <c r="D384" s="531"/>
      <c r="E384" s="56"/>
      <c r="F384" s="531"/>
      <c r="G384" s="588"/>
      <c r="H384" s="588"/>
      <c r="I384" s="533" t="s">
        <v>14</v>
      </c>
      <c r="J384" s="533" t="s">
        <v>141</v>
      </c>
      <c r="K384" s="519" t="s">
        <v>848</v>
      </c>
      <c r="L384" s="533" t="s">
        <v>144</v>
      </c>
      <c r="M384" s="520">
        <v>2630800</v>
      </c>
      <c r="N384" s="520">
        <v>2630800</v>
      </c>
      <c r="O384" s="520">
        <v>3486200</v>
      </c>
      <c r="P384" s="534">
        <v>3486200</v>
      </c>
      <c r="Q384" s="520">
        <v>3486200</v>
      </c>
      <c r="R384" s="520">
        <v>3486200</v>
      </c>
      <c r="S384" s="535">
        <v>3</v>
      </c>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c r="EA384" s="38"/>
      <c r="EB384" s="38"/>
      <c r="EC384" s="38"/>
      <c r="ED384" s="38"/>
      <c r="EE384" s="38"/>
      <c r="EF384" s="38"/>
      <c r="EG384" s="38"/>
      <c r="EH384" s="38"/>
      <c r="EI384" s="38"/>
      <c r="EJ384" s="38"/>
      <c r="EK384" s="38"/>
      <c r="EL384" s="38"/>
      <c r="EM384" s="38"/>
      <c r="EN384" s="38"/>
      <c r="EO384" s="38"/>
      <c r="EP384" s="38"/>
      <c r="EQ384" s="38"/>
      <c r="ER384" s="38"/>
      <c r="ES384" s="38"/>
      <c r="ET384" s="38"/>
      <c r="EU384" s="38"/>
      <c r="EV384" s="38"/>
      <c r="EW384" s="38"/>
      <c r="EX384" s="38"/>
      <c r="EY384" s="38"/>
      <c r="EZ384" s="38"/>
      <c r="FA384" s="38"/>
      <c r="FB384" s="38"/>
      <c r="FC384" s="38"/>
      <c r="FD384" s="38"/>
      <c r="FE384" s="38"/>
      <c r="FF384" s="38"/>
      <c r="FG384" s="38"/>
      <c r="FH384" s="38"/>
      <c r="FI384" s="38"/>
      <c r="FJ384" s="38"/>
      <c r="FK384" s="38"/>
      <c r="FL384" s="38"/>
      <c r="FM384" s="38"/>
      <c r="FN384" s="38"/>
      <c r="FO384" s="38"/>
      <c r="FP384" s="38"/>
      <c r="FQ384" s="38"/>
      <c r="FR384" s="38"/>
      <c r="FS384" s="38"/>
      <c r="FT384" s="38"/>
      <c r="FU384" s="38"/>
      <c r="FV384" s="38"/>
      <c r="FW384" s="38"/>
      <c r="FX384" s="38"/>
      <c r="FY384" s="38"/>
      <c r="FZ384" s="38"/>
      <c r="GA384" s="38"/>
      <c r="GB384" s="38"/>
      <c r="GC384" s="38"/>
      <c r="GD384" s="38"/>
      <c r="GE384" s="38"/>
      <c r="GF384" s="38"/>
      <c r="GG384" s="38"/>
      <c r="GH384" s="38"/>
      <c r="GI384" s="38"/>
      <c r="GJ384" s="38"/>
      <c r="GK384" s="38"/>
      <c r="GL384" s="38"/>
      <c r="GM384" s="38"/>
      <c r="GN384" s="38"/>
      <c r="GO384" s="38"/>
      <c r="GP384" s="38"/>
      <c r="GQ384" s="38"/>
      <c r="GR384" s="38"/>
      <c r="GS384" s="38"/>
      <c r="GT384" s="38"/>
      <c r="GU384" s="38"/>
      <c r="GV384" s="38"/>
      <c r="GW384" s="38"/>
      <c r="GX384" s="38"/>
      <c r="GY384" s="38"/>
      <c r="GZ384" s="38"/>
      <c r="HA384" s="38"/>
      <c r="HB384" s="38"/>
      <c r="HC384" s="38"/>
      <c r="HD384" s="38"/>
      <c r="HE384" s="38"/>
      <c r="HF384" s="38"/>
      <c r="HG384" s="38"/>
      <c r="HH384" s="38"/>
      <c r="HI384" s="38"/>
      <c r="HJ384" s="38"/>
      <c r="HK384" s="38"/>
      <c r="HL384" s="38"/>
      <c r="HM384" s="38"/>
      <c r="HN384" s="38"/>
      <c r="HO384" s="38"/>
      <c r="HP384" s="38"/>
      <c r="HQ384" s="38"/>
      <c r="HR384" s="38"/>
      <c r="HS384" s="38"/>
      <c r="HT384" s="38"/>
      <c r="HU384" s="38"/>
      <c r="HV384" s="38"/>
      <c r="HW384" s="38"/>
      <c r="HX384" s="38"/>
      <c r="HY384" s="38"/>
      <c r="HZ384" s="38"/>
      <c r="IA384" s="38"/>
      <c r="IB384" s="38"/>
      <c r="IC384" s="38"/>
      <c r="ID384" s="38"/>
      <c r="IE384" s="38"/>
      <c r="IF384" s="38"/>
      <c r="IG384" s="38"/>
      <c r="IH384" s="38"/>
      <c r="II384" s="38"/>
      <c r="IJ384" s="38"/>
      <c r="IK384" s="38"/>
      <c r="IL384" s="38"/>
      <c r="IM384" s="38"/>
      <c r="IN384" s="38"/>
      <c r="IO384" s="38"/>
      <c r="IP384" s="38"/>
      <c r="IQ384" s="38"/>
      <c r="IR384" s="38"/>
      <c r="IS384" s="38"/>
      <c r="IT384" s="38"/>
      <c r="IU384" s="38"/>
      <c r="IV384" s="38"/>
      <c r="IW384" s="38"/>
      <c r="IX384" s="38"/>
      <c r="IY384" s="38"/>
      <c r="IZ384" s="38"/>
      <c r="JA384" s="38"/>
      <c r="JB384" s="38"/>
      <c r="JC384" s="38"/>
      <c r="JD384" s="38"/>
      <c r="JE384" s="38"/>
      <c r="JF384" s="38"/>
      <c r="JG384" s="38"/>
      <c r="JH384" s="38"/>
      <c r="JI384" s="38"/>
      <c r="JJ384" s="38"/>
      <c r="JK384" s="38"/>
      <c r="JL384" s="38"/>
      <c r="JM384" s="38"/>
      <c r="JN384" s="38"/>
      <c r="JO384" s="38"/>
      <c r="JP384" s="38"/>
      <c r="JQ384" s="38"/>
      <c r="JR384" s="38"/>
      <c r="JS384" s="38"/>
      <c r="JT384" s="38"/>
      <c r="JU384" s="38"/>
      <c r="JV384" s="38"/>
      <c r="JW384" s="38"/>
      <c r="JX384" s="38"/>
      <c r="JY384" s="38"/>
      <c r="JZ384" s="38"/>
      <c r="KA384" s="38"/>
      <c r="KB384" s="38"/>
      <c r="KC384" s="38"/>
      <c r="KD384" s="38"/>
      <c r="KE384" s="38"/>
      <c r="KF384" s="38"/>
      <c r="KG384" s="38"/>
      <c r="KH384" s="38"/>
      <c r="KI384" s="38"/>
      <c r="KJ384" s="38"/>
      <c r="KK384" s="38"/>
      <c r="KL384" s="38"/>
      <c r="KM384" s="38"/>
      <c r="KN384" s="38"/>
      <c r="KO384" s="38"/>
      <c r="KP384" s="38"/>
      <c r="KQ384" s="38"/>
      <c r="KR384" s="38"/>
      <c r="KS384" s="38"/>
      <c r="KT384" s="38"/>
      <c r="KU384" s="38"/>
      <c r="KV384" s="38"/>
      <c r="KW384" s="38"/>
      <c r="KX384" s="38"/>
      <c r="KY384" s="38"/>
      <c r="KZ384" s="38"/>
      <c r="LA384" s="38"/>
      <c r="LB384" s="38"/>
      <c r="LC384" s="38"/>
      <c r="LD384" s="38"/>
      <c r="LE384" s="38"/>
      <c r="LF384" s="38"/>
      <c r="LG384" s="38"/>
      <c r="LH384" s="38"/>
      <c r="LI384" s="38"/>
      <c r="LJ384" s="38"/>
      <c r="LK384" s="38"/>
      <c r="LL384" s="38"/>
      <c r="LM384" s="38"/>
      <c r="LN384" s="38"/>
      <c r="LO384" s="38"/>
      <c r="LP384" s="38"/>
      <c r="LQ384" s="38"/>
      <c r="LR384" s="38"/>
      <c r="LS384" s="38"/>
      <c r="LT384" s="38"/>
      <c r="LU384" s="38"/>
      <c r="LV384" s="38"/>
      <c r="LW384" s="38"/>
      <c r="LX384" s="38"/>
      <c r="LY384" s="38"/>
      <c r="LZ384" s="38"/>
      <c r="MA384" s="38"/>
      <c r="MB384" s="38"/>
      <c r="MC384" s="38"/>
      <c r="MD384" s="38"/>
      <c r="ME384" s="38"/>
      <c r="MF384" s="38"/>
      <c r="MG384" s="38"/>
      <c r="MH384" s="38"/>
      <c r="MI384" s="38"/>
      <c r="MJ384" s="38"/>
      <c r="MK384" s="38"/>
      <c r="ML384" s="38"/>
      <c r="MM384" s="38"/>
      <c r="MN384" s="38"/>
      <c r="MO384" s="38"/>
      <c r="MP384" s="38"/>
      <c r="MQ384" s="38"/>
      <c r="MR384" s="38"/>
      <c r="MS384" s="38"/>
      <c r="MT384" s="38"/>
      <c r="MU384" s="38"/>
      <c r="MV384" s="38"/>
      <c r="MW384" s="38"/>
      <c r="MX384" s="38"/>
      <c r="MY384" s="38"/>
      <c r="MZ384" s="38"/>
      <c r="NA384" s="38"/>
      <c r="NB384" s="38"/>
      <c r="NC384" s="38"/>
      <c r="ND384" s="38"/>
      <c r="NE384" s="38"/>
      <c r="NF384" s="38"/>
      <c r="NG384" s="38"/>
      <c r="NH384" s="38"/>
      <c r="NI384" s="38"/>
      <c r="NJ384" s="38"/>
      <c r="NK384" s="38"/>
      <c r="NL384" s="38"/>
      <c r="NM384" s="38"/>
      <c r="NN384" s="38"/>
      <c r="NO384" s="38"/>
      <c r="NP384" s="38"/>
      <c r="NQ384" s="38"/>
      <c r="NR384" s="38"/>
      <c r="NS384" s="38"/>
      <c r="NT384" s="38"/>
      <c r="NU384" s="38"/>
      <c r="NV384" s="38"/>
      <c r="NW384" s="38"/>
      <c r="NX384" s="38"/>
      <c r="NY384" s="38"/>
      <c r="NZ384" s="38"/>
      <c r="OA384" s="38"/>
      <c r="OB384" s="38"/>
      <c r="OC384" s="38"/>
      <c r="OD384" s="38"/>
      <c r="OE384" s="38"/>
      <c r="OF384" s="38"/>
      <c r="OG384" s="38"/>
      <c r="OH384" s="38"/>
      <c r="OI384" s="38"/>
      <c r="OJ384" s="38"/>
      <c r="OK384" s="38"/>
      <c r="OL384" s="38"/>
      <c r="OM384" s="38"/>
      <c r="ON384" s="38"/>
      <c r="OO384" s="38"/>
      <c r="OP384" s="38"/>
      <c r="OQ384" s="38"/>
      <c r="OR384" s="38"/>
      <c r="OS384" s="38"/>
      <c r="OT384" s="38"/>
      <c r="OU384" s="38"/>
      <c r="OV384" s="38"/>
      <c r="OW384" s="38"/>
      <c r="OX384" s="38"/>
      <c r="OY384" s="38"/>
      <c r="OZ384" s="38"/>
      <c r="PA384" s="38"/>
      <c r="PB384" s="38"/>
      <c r="PC384" s="38"/>
      <c r="PD384" s="38"/>
      <c r="PE384" s="38"/>
      <c r="PF384" s="38"/>
      <c r="PG384" s="38"/>
      <c r="PH384" s="38"/>
      <c r="PI384" s="38"/>
      <c r="PJ384" s="38"/>
      <c r="PK384" s="38"/>
      <c r="PL384" s="38"/>
      <c r="PM384" s="38"/>
      <c r="PN384" s="38"/>
      <c r="PO384" s="38"/>
      <c r="PP384" s="38"/>
      <c r="PQ384" s="38"/>
      <c r="PR384" s="38"/>
      <c r="PS384" s="38"/>
      <c r="PT384" s="38"/>
      <c r="PU384" s="38"/>
      <c r="PV384" s="38"/>
      <c r="PW384" s="38"/>
      <c r="PX384" s="38"/>
      <c r="PY384" s="38"/>
      <c r="PZ384" s="38"/>
      <c r="QA384" s="38"/>
      <c r="QB384" s="38"/>
      <c r="QC384" s="38"/>
      <c r="QD384" s="38"/>
      <c r="QE384" s="38"/>
      <c r="QF384" s="38"/>
      <c r="QG384" s="38"/>
      <c r="QH384" s="38"/>
      <c r="QI384" s="38"/>
      <c r="QJ384" s="38"/>
      <c r="QK384" s="38"/>
      <c r="QL384" s="38"/>
      <c r="QM384" s="38"/>
      <c r="QN384" s="38"/>
      <c r="QO384" s="38"/>
      <c r="QP384" s="38"/>
      <c r="QQ384" s="38"/>
      <c r="QR384" s="38"/>
      <c r="QS384" s="38"/>
      <c r="QT384" s="38"/>
      <c r="QU384" s="38"/>
      <c r="QV384" s="38"/>
      <c r="QW384" s="38"/>
      <c r="QX384" s="38"/>
      <c r="QY384" s="38"/>
      <c r="QZ384" s="38"/>
      <c r="RA384" s="38"/>
      <c r="RB384" s="38"/>
      <c r="RC384" s="38"/>
      <c r="RD384" s="38"/>
      <c r="RE384" s="38"/>
      <c r="RF384" s="38"/>
      <c r="RG384" s="38"/>
      <c r="RH384" s="38"/>
      <c r="RI384" s="38"/>
      <c r="RJ384" s="38"/>
      <c r="RK384" s="38"/>
      <c r="RL384" s="38"/>
      <c r="RM384" s="38"/>
      <c r="RN384" s="38"/>
      <c r="RO384" s="38"/>
      <c r="RP384" s="38"/>
      <c r="RQ384" s="38"/>
      <c r="RR384" s="38"/>
      <c r="RS384" s="38"/>
      <c r="RT384" s="38"/>
      <c r="RU384" s="38"/>
      <c r="RV384" s="38"/>
      <c r="RW384" s="38"/>
      <c r="RX384" s="38"/>
      <c r="RY384" s="38"/>
      <c r="RZ384" s="38"/>
      <c r="SA384" s="38"/>
      <c r="SB384" s="38"/>
      <c r="SC384" s="38"/>
      <c r="SD384" s="38"/>
      <c r="SE384" s="38"/>
      <c r="SF384" s="38"/>
      <c r="SG384" s="38"/>
      <c r="SH384" s="38"/>
      <c r="SI384" s="38"/>
      <c r="SJ384" s="38"/>
      <c r="SK384" s="38"/>
      <c r="SL384" s="38"/>
      <c r="SM384" s="38"/>
      <c r="SN384" s="38"/>
      <c r="SO384" s="38"/>
      <c r="SP384" s="38"/>
      <c r="SQ384" s="38"/>
      <c r="SR384" s="38"/>
      <c r="SS384" s="38"/>
      <c r="ST384" s="38"/>
      <c r="SU384" s="38"/>
      <c r="SV384" s="38"/>
      <c r="SW384" s="38"/>
      <c r="SX384" s="38"/>
      <c r="SY384" s="38"/>
      <c r="SZ384" s="38"/>
      <c r="TA384" s="38"/>
      <c r="TB384" s="38"/>
      <c r="TC384" s="38"/>
      <c r="TD384" s="38"/>
      <c r="TE384" s="38"/>
      <c r="TF384" s="38"/>
      <c r="TG384" s="38"/>
      <c r="TH384" s="38"/>
      <c r="TI384" s="38"/>
      <c r="TJ384" s="38"/>
      <c r="TK384" s="38"/>
      <c r="TL384" s="38"/>
      <c r="TM384" s="38"/>
      <c r="TN384" s="38"/>
      <c r="TO384" s="38"/>
      <c r="TP384" s="38"/>
      <c r="TQ384" s="38"/>
      <c r="TR384" s="38"/>
      <c r="TS384" s="38"/>
      <c r="TT384" s="38"/>
      <c r="TU384" s="38"/>
      <c r="TV384" s="38"/>
      <c r="TW384" s="38"/>
      <c r="TX384" s="38"/>
      <c r="TY384" s="38"/>
      <c r="TZ384" s="38"/>
      <c r="UA384" s="38"/>
      <c r="UB384" s="38"/>
      <c r="UC384" s="38"/>
      <c r="UD384" s="38"/>
      <c r="UE384" s="38"/>
      <c r="UF384" s="38"/>
      <c r="UG384" s="38"/>
      <c r="UH384" s="38"/>
      <c r="UI384" s="38"/>
      <c r="UJ384" s="38"/>
      <c r="UK384" s="38"/>
      <c r="UL384" s="38"/>
      <c r="UM384" s="38"/>
      <c r="UN384" s="38"/>
      <c r="UO384" s="38"/>
      <c r="UP384" s="38"/>
      <c r="UQ384" s="38"/>
      <c r="UR384" s="38"/>
      <c r="US384" s="38"/>
      <c r="UT384" s="38"/>
      <c r="UU384" s="38"/>
      <c r="UV384" s="38"/>
      <c r="UW384" s="38"/>
      <c r="UX384" s="38"/>
      <c r="UY384" s="38"/>
      <c r="UZ384" s="38"/>
      <c r="VA384" s="38"/>
      <c r="VB384" s="38"/>
      <c r="VC384" s="38"/>
      <c r="VD384" s="38"/>
      <c r="VE384" s="38"/>
      <c r="VF384" s="38"/>
      <c r="VG384" s="38"/>
      <c r="VH384" s="38"/>
      <c r="VI384" s="38"/>
      <c r="VJ384" s="38"/>
      <c r="VK384" s="38"/>
      <c r="VL384" s="38"/>
      <c r="VM384" s="38"/>
      <c r="VN384" s="38"/>
      <c r="VO384" s="38"/>
      <c r="VP384" s="38"/>
      <c r="VQ384" s="38"/>
      <c r="VR384" s="38"/>
      <c r="VS384" s="38"/>
      <c r="VT384" s="38"/>
      <c r="VU384" s="38"/>
      <c r="VV384" s="38"/>
      <c r="VW384" s="38"/>
      <c r="VX384" s="38"/>
      <c r="VY384" s="38"/>
      <c r="VZ384" s="38"/>
      <c r="WA384" s="38"/>
      <c r="WB384" s="38"/>
      <c r="WC384" s="38"/>
      <c r="WD384" s="38"/>
    </row>
    <row r="385" spans="1:602" s="37" customFormat="1" ht="63.75" customHeight="1">
      <c r="A385" s="507"/>
      <c r="B385" s="523" t="s">
        <v>849</v>
      </c>
      <c r="C385" s="536"/>
      <c r="D385" s="51"/>
      <c r="E385" s="57"/>
      <c r="F385" s="51"/>
      <c r="G385" s="589"/>
      <c r="H385" s="589"/>
      <c r="I385" s="519" t="s">
        <v>14</v>
      </c>
      <c r="J385" s="519" t="s">
        <v>141</v>
      </c>
      <c r="K385" s="519" t="s">
        <v>848</v>
      </c>
      <c r="L385" s="519" t="s">
        <v>202</v>
      </c>
      <c r="M385" s="520">
        <v>7562500</v>
      </c>
      <c r="N385" s="520">
        <v>7548596.5300000003</v>
      </c>
      <c r="O385" s="520">
        <v>9486700</v>
      </c>
      <c r="P385" s="521">
        <v>9486700</v>
      </c>
      <c r="Q385" s="522">
        <v>9486700</v>
      </c>
      <c r="R385" s="520">
        <v>9486700</v>
      </c>
      <c r="S385" s="578">
        <v>3</v>
      </c>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c r="EA385" s="38"/>
      <c r="EB385" s="38"/>
      <c r="EC385" s="38"/>
      <c r="ED385" s="38"/>
      <c r="EE385" s="38"/>
      <c r="EF385" s="38"/>
      <c r="EG385" s="38"/>
      <c r="EH385" s="38"/>
      <c r="EI385" s="38"/>
      <c r="EJ385" s="38"/>
      <c r="EK385" s="38"/>
      <c r="EL385" s="38"/>
      <c r="EM385" s="38"/>
      <c r="EN385" s="38"/>
      <c r="EO385" s="38"/>
      <c r="EP385" s="38"/>
      <c r="EQ385" s="38"/>
      <c r="ER385" s="38"/>
      <c r="ES385" s="38"/>
      <c r="ET385" s="38"/>
      <c r="EU385" s="38"/>
      <c r="EV385" s="38"/>
      <c r="EW385" s="38"/>
      <c r="EX385" s="38"/>
      <c r="EY385" s="38"/>
      <c r="EZ385" s="38"/>
      <c r="FA385" s="38"/>
      <c r="FB385" s="38"/>
      <c r="FC385" s="38"/>
      <c r="FD385" s="38"/>
      <c r="FE385" s="38"/>
      <c r="FF385" s="38"/>
      <c r="FG385" s="38"/>
      <c r="FH385" s="38"/>
      <c r="FI385" s="38"/>
      <c r="FJ385" s="38"/>
      <c r="FK385" s="38"/>
      <c r="FL385" s="38"/>
      <c r="FM385" s="38"/>
      <c r="FN385" s="38"/>
      <c r="FO385" s="38"/>
      <c r="FP385" s="38"/>
      <c r="FQ385" s="38"/>
      <c r="FR385" s="38"/>
      <c r="FS385" s="38"/>
      <c r="FT385" s="38"/>
      <c r="FU385" s="38"/>
      <c r="FV385" s="38"/>
      <c r="FW385" s="38"/>
      <c r="FX385" s="38"/>
      <c r="FY385" s="38"/>
      <c r="FZ385" s="38"/>
      <c r="GA385" s="38"/>
      <c r="GB385" s="38"/>
      <c r="GC385" s="38"/>
      <c r="GD385" s="38"/>
      <c r="GE385" s="38"/>
      <c r="GF385" s="38"/>
      <c r="GG385" s="38"/>
      <c r="GH385" s="38"/>
      <c r="GI385" s="38"/>
      <c r="GJ385" s="38"/>
      <c r="GK385" s="38"/>
      <c r="GL385" s="38"/>
      <c r="GM385" s="38"/>
      <c r="GN385" s="38"/>
      <c r="GO385" s="38"/>
      <c r="GP385" s="38"/>
      <c r="GQ385" s="38"/>
      <c r="GR385" s="38"/>
      <c r="GS385" s="38"/>
      <c r="GT385" s="38"/>
      <c r="GU385" s="38"/>
      <c r="GV385" s="38"/>
      <c r="GW385" s="38"/>
      <c r="GX385" s="38"/>
      <c r="GY385" s="38"/>
      <c r="GZ385" s="38"/>
      <c r="HA385" s="38"/>
      <c r="HB385" s="38"/>
      <c r="HC385" s="38"/>
      <c r="HD385" s="38"/>
      <c r="HE385" s="38"/>
      <c r="HF385" s="38"/>
      <c r="HG385" s="38"/>
      <c r="HH385" s="38"/>
      <c r="HI385" s="38"/>
      <c r="HJ385" s="38"/>
      <c r="HK385" s="38"/>
      <c r="HL385" s="38"/>
      <c r="HM385" s="38"/>
      <c r="HN385" s="38"/>
      <c r="HO385" s="38"/>
      <c r="HP385" s="38"/>
      <c r="HQ385" s="38"/>
      <c r="HR385" s="38"/>
      <c r="HS385" s="38"/>
      <c r="HT385" s="38"/>
      <c r="HU385" s="38"/>
      <c r="HV385" s="38"/>
      <c r="HW385" s="38"/>
      <c r="HX385" s="38"/>
      <c r="HY385" s="38"/>
      <c r="HZ385" s="38"/>
      <c r="IA385" s="38"/>
      <c r="IB385" s="38"/>
      <c r="IC385" s="38"/>
      <c r="ID385" s="38"/>
      <c r="IE385" s="38"/>
      <c r="IF385" s="38"/>
      <c r="IG385" s="38"/>
      <c r="IH385" s="38"/>
      <c r="II385" s="38"/>
      <c r="IJ385" s="38"/>
      <c r="IK385" s="38"/>
      <c r="IL385" s="38"/>
      <c r="IM385" s="38"/>
      <c r="IN385" s="38"/>
      <c r="IO385" s="38"/>
      <c r="IP385" s="38"/>
      <c r="IQ385" s="38"/>
      <c r="IR385" s="38"/>
      <c r="IS385" s="38"/>
      <c r="IT385" s="38"/>
      <c r="IU385" s="38"/>
      <c r="IV385" s="38"/>
      <c r="IW385" s="38"/>
      <c r="IX385" s="38"/>
      <c r="IY385" s="38"/>
      <c r="IZ385" s="38"/>
      <c r="JA385" s="38"/>
      <c r="JB385" s="38"/>
      <c r="JC385" s="38"/>
      <c r="JD385" s="38"/>
      <c r="JE385" s="38"/>
      <c r="JF385" s="38"/>
      <c r="JG385" s="38"/>
      <c r="JH385" s="38"/>
      <c r="JI385" s="38"/>
      <c r="JJ385" s="38"/>
      <c r="JK385" s="38"/>
      <c r="JL385" s="38"/>
      <c r="JM385" s="38"/>
      <c r="JN385" s="38"/>
      <c r="JO385" s="38"/>
      <c r="JP385" s="38"/>
      <c r="JQ385" s="38"/>
      <c r="JR385" s="38"/>
      <c r="JS385" s="38"/>
      <c r="JT385" s="38"/>
      <c r="JU385" s="38"/>
      <c r="JV385" s="38"/>
      <c r="JW385" s="38"/>
      <c r="JX385" s="38"/>
      <c r="JY385" s="38"/>
      <c r="JZ385" s="38"/>
      <c r="KA385" s="38"/>
      <c r="KB385" s="38"/>
      <c r="KC385" s="38"/>
      <c r="KD385" s="38"/>
      <c r="KE385" s="38"/>
      <c r="KF385" s="38"/>
      <c r="KG385" s="38"/>
      <c r="KH385" s="38"/>
      <c r="KI385" s="38"/>
      <c r="KJ385" s="38"/>
      <c r="KK385" s="38"/>
      <c r="KL385" s="38"/>
      <c r="KM385" s="38"/>
      <c r="KN385" s="38"/>
      <c r="KO385" s="38"/>
      <c r="KP385" s="38"/>
      <c r="KQ385" s="38"/>
      <c r="KR385" s="38"/>
      <c r="KS385" s="38"/>
      <c r="KT385" s="38"/>
      <c r="KU385" s="38"/>
      <c r="KV385" s="38"/>
      <c r="KW385" s="38"/>
      <c r="KX385" s="38"/>
      <c r="KY385" s="38"/>
      <c r="KZ385" s="38"/>
      <c r="LA385" s="38"/>
      <c r="LB385" s="38"/>
      <c r="LC385" s="38"/>
      <c r="LD385" s="38"/>
      <c r="LE385" s="38"/>
      <c r="LF385" s="38"/>
      <c r="LG385" s="38"/>
      <c r="LH385" s="38"/>
      <c r="LI385" s="38"/>
      <c r="LJ385" s="38"/>
      <c r="LK385" s="38"/>
      <c r="LL385" s="38"/>
      <c r="LM385" s="38"/>
      <c r="LN385" s="38"/>
      <c r="LO385" s="38"/>
      <c r="LP385" s="38"/>
      <c r="LQ385" s="38"/>
      <c r="LR385" s="38"/>
      <c r="LS385" s="38"/>
      <c r="LT385" s="38"/>
      <c r="LU385" s="38"/>
      <c r="LV385" s="38"/>
      <c r="LW385" s="38"/>
      <c r="LX385" s="38"/>
      <c r="LY385" s="38"/>
      <c r="LZ385" s="38"/>
      <c r="MA385" s="38"/>
      <c r="MB385" s="38"/>
      <c r="MC385" s="38"/>
      <c r="MD385" s="38"/>
      <c r="ME385" s="38"/>
      <c r="MF385" s="38"/>
      <c r="MG385" s="38"/>
      <c r="MH385" s="38"/>
      <c r="MI385" s="38"/>
      <c r="MJ385" s="38"/>
      <c r="MK385" s="38"/>
      <c r="ML385" s="38"/>
      <c r="MM385" s="38"/>
      <c r="MN385" s="38"/>
      <c r="MO385" s="38"/>
      <c r="MP385" s="38"/>
      <c r="MQ385" s="38"/>
      <c r="MR385" s="38"/>
      <c r="MS385" s="38"/>
      <c r="MT385" s="38"/>
      <c r="MU385" s="38"/>
      <c r="MV385" s="38"/>
      <c r="MW385" s="38"/>
      <c r="MX385" s="38"/>
      <c r="MY385" s="38"/>
      <c r="MZ385" s="38"/>
      <c r="NA385" s="38"/>
      <c r="NB385" s="38"/>
      <c r="NC385" s="38"/>
      <c r="ND385" s="38"/>
      <c r="NE385" s="38"/>
      <c r="NF385" s="38"/>
      <c r="NG385" s="38"/>
      <c r="NH385" s="38"/>
      <c r="NI385" s="38"/>
      <c r="NJ385" s="38"/>
      <c r="NK385" s="38"/>
      <c r="NL385" s="38"/>
      <c r="NM385" s="38"/>
      <c r="NN385" s="38"/>
      <c r="NO385" s="38"/>
      <c r="NP385" s="38"/>
      <c r="NQ385" s="38"/>
      <c r="NR385" s="38"/>
      <c r="NS385" s="38"/>
      <c r="NT385" s="38"/>
      <c r="NU385" s="38"/>
      <c r="NV385" s="38"/>
      <c r="NW385" s="38"/>
      <c r="NX385" s="38"/>
      <c r="NY385" s="38"/>
      <c r="NZ385" s="38"/>
      <c r="OA385" s="38"/>
      <c r="OB385" s="38"/>
      <c r="OC385" s="38"/>
      <c r="OD385" s="38"/>
      <c r="OE385" s="38"/>
      <c r="OF385" s="38"/>
      <c r="OG385" s="38"/>
      <c r="OH385" s="38"/>
      <c r="OI385" s="38"/>
      <c r="OJ385" s="38"/>
      <c r="OK385" s="38"/>
      <c r="OL385" s="38"/>
      <c r="OM385" s="38"/>
      <c r="ON385" s="38"/>
      <c r="OO385" s="38"/>
      <c r="OP385" s="38"/>
      <c r="OQ385" s="38"/>
      <c r="OR385" s="38"/>
      <c r="OS385" s="38"/>
      <c r="OT385" s="38"/>
      <c r="OU385" s="38"/>
      <c r="OV385" s="38"/>
      <c r="OW385" s="38"/>
      <c r="OX385" s="38"/>
      <c r="OY385" s="38"/>
      <c r="OZ385" s="38"/>
      <c r="PA385" s="38"/>
      <c r="PB385" s="38"/>
      <c r="PC385" s="38"/>
      <c r="PD385" s="38"/>
      <c r="PE385" s="38"/>
      <c r="PF385" s="38"/>
      <c r="PG385" s="38"/>
      <c r="PH385" s="38"/>
      <c r="PI385" s="38"/>
      <c r="PJ385" s="38"/>
      <c r="PK385" s="38"/>
      <c r="PL385" s="38"/>
      <c r="PM385" s="38"/>
      <c r="PN385" s="38"/>
      <c r="PO385" s="38"/>
      <c r="PP385" s="38"/>
      <c r="PQ385" s="38"/>
      <c r="PR385" s="38"/>
      <c r="PS385" s="38"/>
      <c r="PT385" s="38"/>
      <c r="PU385" s="38"/>
      <c r="PV385" s="38"/>
      <c r="PW385" s="38"/>
      <c r="PX385" s="38"/>
      <c r="PY385" s="38"/>
      <c r="PZ385" s="38"/>
      <c r="QA385" s="38"/>
      <c r="QB385" s="38"/>
      <c r="QC385" s="38"/>
      <c r="QD385" s="38"/>
      <c r="QE385" s="38"/>
      <c r="QF385" s="38"/>
      <c r="QG385" s="38"/>
      <c r="QH385" s="38"/>
      <c r="QI385" s="38"/>
      <c r="QJ385" s="38"/>
      <c r="QK385" s="38"/>
      <c r="QL385" s="38"/>
      <c r="QM385" s="38"/>
      <c r="QN385" s="38"/>
      <c r="QO385" s="38"/>
      <c r="QP385" s="38"/>
      <c r="QQ385" s="38"/>
      <c r="QR385" s="38"/>
      <c r="QS385" s="38"/>
      <c r="QT385" s="38"/>
      <c r="QU385" s="38"/>
      <c r="QV385" s="38"/>
      <c r="QW385" s="38"/>
      <c r="QX385" s="38"/>
      <c r="QY385" s="38"/>
      <c r="QZ385" s="38"/>
      <c r="RA385" s="38"/>
      <c r="RB385" s="38"/>
      <c r="RC385" s="38"/>
      <c r="RD385" s="38"/>
      <c r="RE385" s="38"/>
      <c r="RF385" s="38"/>
      <c r="RG385" s="38"/>
      <c r="RH385" s="38"/>
      <c r="RI385" s="38"/>
      <c r="RJ385" s="38"/>
      <c r="RK385" s="38"/>
      <c r="RL385" s="38"/>
      <c r="RM385" s="38"/>
      <c r="RN385" s="38"/>
      <c r="RO385" s="38"/>
      <c r="RP385" s="38"/>
      <c r="RQ385" s="38"/>
      <c r="RR385" s="38"/>
      <c r="RS385" s="38"/>
      <c r="RT385" s="38"/>
      <c r="RU385" s="38"/>
      <c r="RV385" s="38"/>
      <c r="RW385" s="38"/>
      <c r="RX385" s="38"/>
      <c r="RY385" s="38"/>
      <c r="RZ385" s="38"/>
      <c r="SA385" s="38"/>
      <c r="SB385" s="38"/>
      <c r="SC385" s="38"/>
      <c r="SD385" s="38"/>
      <c r="SE385" s="38"/>
      <c r="SF385" s="38"/>
      <c r="SG385" s="38"/>
      <c r="SH385" s="38"/>
      <c r="SI385" s="38"/>
      <c r="SJ385" s="38"/>
      <c r="SK385" s="38"/>
      <c r="SL385" s="38"/>
      <c r="SM385" s="38"/>
      <c r="SN385" s="38"/>
      <c r="SO385" s="38"/>
      <c r="SP385" s="38"/>
      <c r="SQ385" s="38"/>
      <c r="SR385" s="38"/>
      <c r="SS385" s="38"/>
      <c r="ST385" s="38"/>
      <c r="SU385" s="38"/>
      <c r="SV385" s="38"/>
      <c r="SW385" s="38"/>
      <c r="SX385" s="38"/>
      <c r="SY385" s="38"/>
      <c r="SZ385" s="38"/>
      <c r="TA385" s="38"/>
      <c r="TB385" s="38"/>
      <c r="TC385" s="38"/>
      <c r="TD385" s="38"/>
      <c r="TE385" s="38"/>
      <c r="TF385" s="38"/>
      <c r="TG385" s="38"/>
      <c r="TH385" s="38"/>
      <c r="TI385" s="38"/>
      <c r="TJ385" s="38"/>
      <c r="TK385" s="38"/>
      <c r="TL385" s="38"/>
      <c r="TM385" s="38"/>
      <c r="TN385" s="38"/>
      <c r="TO385" s="38"/>
      <c r="TP385" s="38"/>
      <c r="TQ385" s="38"/>
      <c r="TR385" s="38"/>
      <c r="TS385" s="38"/>
      <c r="TT385" s="38"/>
      <c r="TU385" s="38"/>
      <c r="TV385" s="38"/>
      <c r="TW385" s="38"/>
      <c r="TX385" s="38"/>
      <c r="TY385" s="38"/>
      <c r="TZ385" s="38"/>
      <c r="UA385" s="38"/>
      <c r="UB385" s="38"/>
      <c r="UC385" s="38"/>
      <c r="UD385" s="38"/>
      <c r="UE385" s="38"/>
      <c r="UF385" s="38"/>
      <c r="UG385" s="38"/>
      <c r="UH385" s="38"/>
      <c r="UI385" s="38"/>
      <c r="UJ385" s="38"/>
      <c r="UK385" s="38"/>
      <c r="UL385" s="38"/>
      <c r="UM385" s="38"/>
      <c r="UN385" s="38"/>
      <c r="UO385" s="38"/>
      <c r="UP385" s="38"/>
      <c r="UQ385" s="38"/>
      <c r="UR385" s="38"/>
      <c r="US385" s="38"/>
      <c r="UT385" s="38"/>
      <c r="UU385" s="38"/>
      <c r="UV385" s="38"/>
      <c r="UW385" s="38"/>
      <c r="UX385" s="38"/>
      <c r="UY385" s="38"/>
      <c r="UZ385" s="38"/>
      <c r="VA385" s="38"/>
      <c r="VB385" s="38"/>
      <c r="VC385" s="38"/>
      <c r="VD385" s="38"/>
      <c r="VE385" s="38"/>
      <c r="VF385" s="38"/>
      <c r="VG385" s="38"/>
      <c r="VH385" s="38"/>
      <c r="VI385" s="38"/>
      <c r="VJ385" s="38"/>
      <c r="VK385" s="38"/>
      <c r="VL385" s="38"/>
      <c r="VM385" s="38"/>
      <c r="VN385" s="38"/>
      <c r="VO385" s="38"/>
      <c r="VP385" s="38"/>
      <c r="VQ385" s="38"/>
      <c r="VR385" s="38"/>
      <c r="VS385" s="38"/>
      <c r="VT385" s="38"/>
      <c r="VU385" s="38"/>
      <c r="VV385" s="38"/>
      <c r="VW385" s="38"/>
      <c r="VX385" s="38"/>
      <c r="VY385" s="38"/>
      <c r="VZ385" s="38"/>
      <c r="WA385" s="38"/>
      <c r="WB385" s="38"/>
      <c r="WC385" s="38"/>
      <c r="WD385" s="38"/>
    </row>
    <row r="386" spans="1:602" s="40" customFormat="1" ht="158.25" customHeight="1">
      <c r="A386" s="507"/>
      <c r="B386" s="590" t="s">
        <v>850</v>
      </c>
      <c r="C386" s="527" t="s">
        <v>851</v>
      </c>
      <c r="D386" s="50" t="s">
        <v>836</v>
      </c>
      <c r="E386" s="591" t="s">
        <v>798</v>
      </c>
      <c r="F386" s="592" t="s">
        <v>136</v>
      </c>
      <c r="G386" s="539">
        <v>44110</v>
      </c>
      <c r="H386" s="52" t="s">
        <v>137</v>
      </c>
      <c r="I386" s="512" t="s">
        <v>14</v>
      </c>
      <c r="J386" s="512" t="s">
        <v>141</v>
      </c>
      <c r="K386" s="512" t="s">
        <v>799</v>
      </c>
      <c r="L386" s="512" t="s">
        <v>146</v>
      </c>
      <c r="M386" s="505">
        <f t="shared" ref="M386:R386" si="41">M388+M387</f>
        <v>3028800</v>
      </c>
      <c r="N386" s="505">
        <f t="shared" si="41"/>
        <v>2957673.7</v>
      </c>
      <c r="O386" s="505">
        <f t="shared" si="41"/>
        <v>3000000</v>
      </c>
      <c r="P386" s="513">
        <f t="shared" si="41"/>
        <v>3000000</v>
      </c>
      <c r="Q386" s="554">
        <f t="shared" si="41"/>
        <v>3000000</v>
      </c>
      <c r="R386" s="554">
        <f t="shared" si="41"/>
        <v>3000000</v>
      </c>
      <c r="S386" s="555"/>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c r="EA386" s="38"/>
      <c r="EB386" s="38"/>
      <c r="EC386" s="38"/>
      <c r="ED386" s="38"/>
      <c r="EE386" s="38"/>
      <c r="EF386" s="38"/>
      <c r="EG386" s="38"/>
      <c r="EH386" s="38"/>
      <c r="EI386" s="38"/>
      <c r="EJ386" s="38"/>
      <c r="EK386" s="38"/>
      <c r="EL386" s="38"/>
      <c r="EM386" s="38"/>
      <c r="EN386" s="38"/>
      <c r="EO386" s="38"/>
      <c r="EP386" s="38"/>
      <c r="EQ386" s="38"/>
      <c r="ER386" s="38"/>
      <c r="ES386" s="38"/>
      <c r="ET386" s="38"/>
      <c r="EU386" s="38"/>
      <c r="EV386" s="38"/>
      <c r="EW386" s="38"/>
      <c r="EX386" s="38"/>
      <c r="EY386" s="38"/>
      <c r="EZ386" s="38"/>
      <c r="FA386" s="38"/>
      <c r="FB386" s="38"/>
      <c r="FC386" s="38"/>
      <c r="FD386" s="38"/>
      <c r="FE386" s="38"/>
      <c r="FF386" s="38"/>
      <c r="FG386" s="38"/>
      <c r="FH386" s="38"/>
      <c r="FI386" s="38"/>
      <c r="FJ386" s="38"/>
      <c r="FK386" s="38"/>
      <c r="FL386" s="38"/>
      <c r="FM386" s="38"/>
      <c r="FN386" s="38"/>
      <c r="FO386" s="38"/>
      <c r="FP386" s="38"/>
      <c r="FQ386" s="38"/>
      <c r="FR386" s="38"/>
      <c r="FS386" s="38"/>
      <c r="FT386" s="38"/>
      <c r="FU386" s="38"/>
      <c r="FV386" s="38"/>
      <c r="FW386" s="38"/>
      <c r="FX386" s="38"/>
      <c r="FY386" s="38"/>
      <c r="FZ386" s="38"/>
      <c r="GA386" s="38"/>
      <c r="GB386" s="38"/>
      <c r="GC386" s="38"/>
      <c r="GD386" s="38"/>
      <c r="GE386" s="38"/>
      <c r="GF386" s="38"/>
      <c r="GG386" s="38"/>
      <c r="GH386" s="38"/>
      <c r="GI386" s="38"/>
      <c r="GJ386" s="38"/>
      <c r="GK386" s="38"/>
      <c r="GL386" s="38"/>
      <c r="GM386" s="38"/>
      <c r="GN386" s="38"/>
      <c r="GO386" s="38"/>
      <c r="GP386" s="38"/>
      <c r="GQ386" s="38"/>
      <c r="GR386" s="38"/>
      <c r="GS386" s="38"/>
      <c r="GT386" s="38"/>
      <c r="GU386" s="38"/>
      <c r="GV386" s="38"/>
      <c r="GW386" s="38"/>
      <c r="GX386" s="38"/>
      <c r="GY386" s="38"/>
      <c r="GZ386" s="38"/>
      <c r="HA386" s="38"/>
      <c r="HB386" s="38"/>
      <c r="HC386" s="38"/>
      <c r="HD386" s="38"/>
      <c r="HE386" s="38"/>
      <c r="HF386" s="38"/>
      <c r="HG386" s="38"/>
      <c r="HH386" s="38"/>
      <c r="HI386" s="38"/>
      <c r="HJ386" s="38"/>
      <c r="HK386" s="38"/>
      <c r="HL386" s="38"/>
      <c r="HM386" s="38"/>
      <c r="HN386" s="38"/>
      <c r="HO386" s="38"/>
      <c r="HP386" s="38"/>
      <c r="HQ386" s="38"/>
      <c r="HR386" s="38"/>
      <c r="HS386" s="38"/>
      <c r="HT386" s="38"/>
      <c r="HU386" s="38"/>
      <c r="HV386" s="38"/>
      <c r="HW386" s="38"/>
      <c r="HX386" s="38"/>
      <c r="HY386" s="38"/>
      <c r="HZ386" s="38"/>
      <c r="IA386" s="38"/>
      <c r="IB386" s="38"/>
      <c r="IC386" s="38"/>
      <c r="ID386" s="38"/>
      <c r="IE386" s="38"/>
      <c r="IF386" s="38"/>
      <c r="IG386" s="38"/>
      <c r="IH386" s="38"/>
      <c r="II386" s="38"/>
      <c r="IJ386" s="38"/>
      <c r="IK386" s="38"/>
      <c r="IL386" s="38"/>
      <c r="IM386" s="38"/>
      <c r="IN386" s="38"/>
      <c r="IO386" s="38"/>
      <c r="IP386" s="38"/>
      <c r="IQ386" s="38"/>
      <c r="IR386" s="38"/>
      <c r="IS386" s="38"/>
      <c r="IT386" s="38"/>
      <c r="IU386" s="38"/>
      <c r="IV386" s="38"/>
      <c r="IW386" s="38"/>
      <c r="IX386" s="38"/>
      <c r="IY386" s="38"/>
      <c r="IZ386" s="38"/>
      <c r="JA386" s="38"/>
      <c r="JB386" s="38"/>
      <c r="JC386" s="38"/>
      <c r="JD386" s="38"/>
      <c r="JE386" s="38"/>
      <c r="JF386" s="38"/>
      <c r="JG386" s="38"/>
      <c r="JH386" s="38"/>
      <c r="JI386" s="38"/>
      <c r="JJ386" s="38"/>
      <c r="JK386" s="38"/>
      <c r="JL386" s="38"/>
      <c r="JM386" s="38"/>
      <c r="JN386" s="38"/>
      <c r="JO386" s="38"/>
      <c r="JP386" s="38"/>
      <c r="JQ386" s="38"/>
      <c r="JR386" s="38"/>
      <c r="JS386" s="38"/>
      <c r="JT386" s="38"/>
      <c r="JU386" s="38"/>
      <c r="JV386" s="38"/>
      <c r="JW386" s="38"/>
      <c r="JX386" s="38"/>
      <c r="JY386" s="38"/>
      <c r="JZ386" s="38"/>
      <c r="KA386" s="38"/>
      <c r="KB386" s="38"/>
      <c r="KC386" s="38"/>
      <c r="KD386" s="38"/>
      <c r="KE386" s="38"/>
      <c r="KF386" s="38"/>
      <c r="KG386" s="38"/>
      <c r="KH386" s="38"/>
      <c r="KI386" s="38"/>
      <c r="KJ386" s="38"/>
      <c r="KK386" s="38"/>
      <c r="KL386" s="38"/>
      <c r="KM386" s="38"/>
      <c r="KN386" s="38"/>
      <c r="KO386" s="38"/>
      <c r="KP386" s="38"/>
      <c r="KQ386" s="38"/>
      <c r="KR386" s="38"/>
      <c r="KS386" s="38"/>
      <c r="KT386" s="38"/>
      <c r="KU386" s="38"/>
      <c r="KV386" s="38"/>
      <c r="KW386" s="38"/>
      <c r="KX386" s="38"/>
      <c r="KY386" s="38"/>
      <c r="KZ386" s="38"/>
      <c r="LA386" s="38"/>
      <c r="LB386" s="38"/>
      <c r="LC386" s="38"/>
      <c r="LD386" s="38"/>
      <c r="LE386" s="38"/>
      <c r="LF386" s="38"/>
      <c r="LG386" s="38"/>
      <c r="LH386" s="38"/>
      <c r="LI386" s="38"/>
      <c r="LJ386" s="38"/>
      <c r="LK386" s="38"/>
      <c r="LL386" s="38"/>
      <c r="LM386" s="38"/>
      <c r="LN386" s="38"/>
      <c r="LO386" s="38"/>
      <c r="LP386" s="38"/>
      <c r="LQ386" s="38"/>
      <c r="LR386" s="38"/>
      <c r="LS386" s="38"/>
      <c r="LT386" s="38"/>
      <c r="LU386" s="38"/>
      <c r="LV386" s="38"/>
      <c r="LW386" s="38"/>
      <c r="LX386" s="38"/>
      <c r="LY386" s="38"/>
      <c r="LZ386" s="38"/>
      <c r="MA386" s="38"/>
      <c r="MB386" s="38"/>
      <c r="MC386" s="38"/>
      <c r="MD386" s="38"/>
      <c r="ME386" s="38"/>
      <c r="MF386" s="38"/>
      <c r="MG386" s="38"/>
      <c r="MH386" s="38"/>
      <c r="MI386" s="38"/>
      <c r="MJ386" s="38"/>
      <c r="MK386" s="38"/>
      <c r="ML386" s="38"/>
      <c r="MM386" s="38"/>
      <c r="MN386" s="38"/>
      <c r="MO386" s="38"/>
      <c r="MP386" s="38"/>
      <c r="MQ386" s="38"/>
      <c r="MR386" s="38"/>
      <c r="MS386" s="38"/>
      <c r="MT386" s="38"/>
      <c r="MU386" s="38"/>
      <c r="MV386" s="38"/>
      <c r="MW386" s="38"/>
      <c r="MX386" s="38"/>
      <c r="MY386" s="38"/>
      <c r="MZ386" s="38"/>
      <c r="NA386" s="38"/>
      <c r="NB386" s="38"/>
      <c r="NC386" s="38"/>
      <c r="ND386" s="38"/>
      <c r="NE386" s="38"/>
      <c r="NF386" s="38"/>
      <c r="NG386" s="38"/>
      <c r="NH386" s="38"/>
      <c r="NI386" s="38"/>
      <c r="NJ386" s="38"/>
      <c r="NK386" s="38"/>
      <c r="NL386" s="38"/>
      <c r="NM386" s="38"/>
      <c r="NN386" s="38"/>
      <c r="NO386" s="38"/>
      <c r="NP386" s="38"/>
      <c r="NQ386" s="38"/>
      <c r="NR386" s="38"/>
      <c r="NS386" s="38"/>
      <c r="NT386" s="38"/>
      <c r="NU386" s="38"/>
      <c r="NV386" s="38"/>
      <c r="NW386" s="38"/>
      <c r="NX386" s="38"/>
      <c r="NY386" s="38"/>
      <c r="NZ386" s="38"/>
      <c r="OA386" s="38"/>
      <c r="OB386" s="38"/>
      <c r="OC386" s="38"/>
      <c r="OD386" s="38"/>
      <c r="OE386" s="38"/>
      <c r="OF386" s="38"/>
      <c r="OG386" s="38"/>
      <c r="OH386" s="38"/>
      <c r="OI386" s="38"/>
      <c r="OJ386" s="38"/>
      <c r="OK386" s="38"/>
      <c r="OL386" s="38"/>
      <c r="OM386" s="38"/>
      <c r="ON386" s="38"/>
      <c r="OO386" s="38"/>
      <c r="OP386" s="38"/>
      <c r="OQ386" s="38"/>
      <c r="OR386" s="38"/>
      <c r="OS386" s="38"/>
      <c r="OT386" s="38"/>
      <c r="OU386" s="38"/>
      <c r="OV386" s="38"/>
      <c r="OW386" s="38"/>
      <c r="OX386" s="38"/>
      <c r="OY386" s="38"/>
      <c r="OZ386" s="38"/>
      <c r="PA386" s="38"/>
      <c r="PB386" s="38"/>
      <c r="PC386" s="38"/>
      <c r="PD386" s="38"/>
      <c r="PE386" s="38"/>
      <c r="PF386" s="38"/>
      <c r="PG386" s="38"/>
      <c r="PH386" s="38"/>
      <c r="PI386" s="38"/>
      <c r="PJ386" s="38"/>
      <c r="PK386" s="38"/>
      <c r="PL386" s="38"/>
      <c r="PM386" s="38"/>
      <c r="PN386" s="38"/>
      <c r="PO386" s="38"/>
      <c r="PP386" s="38"/>
      <c r="PQ386" s="38"/>
      <c r="PR386" s="38"/>
      <c r="PS386" s="38"/>
      <c r="PT386" s="38"/>
      <c r="PU386" s="38"/>
      <c r="PV386" s="38"/>
      <c r="PW386" s="38"/>
      <c r="PX386" s="38"/>
      <c r="PY386" s="38"/>
      <c r="PZ386" s="38"/>
      <c r="QA386" s="38"/>
      <c r="QB386" s="38"/>
      <c r="QC386" s="38"/>
      <c r="QD386" s="38"/>
      <c r="QE386" s="38"/>
      <c r="QF386" s="38"/>
      <c r="QG386" s="38"/>
      <c r="QH386" s="38"/>
      <c r="QI386" s="38"/>
      <c r="QJ386" s="38"/>
      <c r="QK386" s="38"/>
      <c r="QL386" s="38"/>
      <c r="QM386" s="38"/>
      <c r="QN386" s="38"/>
      <c r="QO386" s="38"/>
      <c r="QP386" s="38"/>
      <c r="QQ386" s="38"/>
      <c r="QR386" s="38"/>
      <c r="QS386" s="38"/>
      <c r="QT386" s="38"/>
      <c r="QU386" s="38"/>
      <c r="QV386" s="38"/>
      <c r="QW386" s="38"/>
      <c r="QX386" s="38"/>
      <c r="QY386" s="38"/>
      <c r="QZ386" s="38"/>
      <c r="RA386" s="38"/>
      <c r="RB386" s="38"/>
      <c r="RC386" s="38"/>
      <c r="RD386" s="38"/>
      <c r="RE386" s="38"/>
      <c r="RF386" s="38"/>
      <c r="RG386" s="38"/>
      <c r="RH386" s="38"/>
      <c r="RI386" s="38"/>
      <c r="RJ386" s="38"/>
      <c r="RK386" s="38"/>
      <c r="RL386" s="38"/>
      <c r="RM386" s="38"/>
      <c r="RN386" s="38"/>
      <c r="RO386" s="38"/>
      <c r="RP386" s="38"/>
      <c r="RQ386" s="38"/>
      <c r="RR386" s="38"/>
      <c r="RS386" s="38"/>
      <c r="RT386" s="38"/>
      <c r="RU386" s="38"/>
      <c r="RV386" s="38"/>
      <c r="RW386" s="38"/>
      <c r="RX386" s="38"/>
      <c r="RY386" s="38"/>
      <c r="RZ386" s="38"/>
      <c r="SA386" s="38"/>
      <c r="SB386" s="38"/>
      <c r="SC386" s="38"/>
      <c r="SD386" s="38"/>
      <c r="SE386" s="38"/>
      <c r="SF386" s="38"/>
      <c r="SG386" s="38"/>
      <c r="SH386" s="38"/>
      <c r="SI386" s="38"/>
      <c r="SJ386" s="38"/>
      <c r="SK386" s="38"/>
      <c r="SL386" s="38"/>
      <c r="SM386" s="38"/>
      <c r="SN386" s="38"/>
      <c r="SO386" s="38"/>
      <c r="SP386" s="38"/>
      <c r="SQ386" s="38"/>
      <c r="SR386" s="38"/>
      <c r="SS386" s="38"/>
      <c r="ST386" s="38"/>
      <c r="SU386" s="38"/>
      <c r="SV386" s="38"/>
      <c r="SW386" s="38"/>
      <c r="SX386" s="38"/>
      <c r="SY386" s="38"/>
      <c r="SZ386" s="38"/>
      <c r="TA386" s="38"/>
      <c r="TB386" s="38"/>
      <c r="TC386" s="38"/>
      <c r="TD386" s="38"/>
      <c r="TE386" s="38"/>
      <c r="TF386" s="38"/>
      <c r="TG386" s="38"/>
      <c r="TH386" s="38"/>
      <c r="TI386" s="38"/>
      <c r="TJ386" s="38"/>
      <c r="TK386" s="38"/>
      <c r="TL386" s="38"/>
      <c r="TM386" s="38"/>
      <c r="TN386" s="38"/>
      <c r="TO386" s="38"/>
      <c r="TP386" s="38"/>
      <c r="TQ386" s="38"/>
      <c r="TR386" s="38"/>
      <c r="TS386" s="38"/>
      <c r="TT386" s="38"/>
      <c r="TU386" s="38"/>
      <c r="TV386" s="38"/>
      <c r="TW386" s="38"/>
      <c r="TX386" s="38"/>
      <c r="TY386" s="38"/>
      <c r="TZ386" s="38"/>
      <c r="UA386" s="38"/>
      <c r="UB386" s="38"/>
      <c r="UC386" s="38"/>
      <c r="UD386" s="38"/>
      <c r="UE386" s="38"/>
      <c r="UF386" s="38"/>
      <c r="UG386" s="38"/>
      <c r="UH386" s="38"/>
      <c r="UI386" s="38"/>
      <c r="UJ386" s="38"/>
      <c r="UK386" s="38"/>
      <c r="UL386" s="38"/>
      <c r="UM386" s="38"/>
      <c r="UN386" s="38"/>
      <c r="UO386" s="38"/>
      <c r="UP386" s="38"/>
      <c r="UQ386" s="38"/>
      <c r="UR386" s="38"/>
      <c r="US386" s="38"/>
      <c r="UT386" s="38"/>
      <c r="UU386" s="38"/>
      <c r="UV386" s="38"/>
      <c r="UW386" s="38"/>
      <c r="UX386" s="38"/>
      <c r="UY386" s="38"/>
      <c r="UZ386" s="38"/>
      <c r="VA386" s="38"/>
      <c r="VB386" s="38"/>
      <c r="VC386" s="38"/>
      <c r="VD386" s="38"/>
      <c r="VE386" s="38"/>
      <c r="VF386" s="38"/>
      <c r="VG386" s="38"/>
      <c r="VH386" s="38"/>
      <c r="VI386" s="38"/>
      <c r="VJ386" s="38"/>
      <c r="VK386" s="38"/>
      <c r="VL386" s="38"/>
      <c r="VM386" s="38"/>
      <c r="VN386" s="38"/>
      <c r="VO386" s="38"/>
      <c r="VP386" s="38"/>
      <c r="VQ386" s="38"/>
      <c r="VR386" s="38"/>
      <c r="VS386" s="38"/>
      <c r="VT386" s="38"/>
      <c r="VU386" s="38"/>
      <c r="VV386" s="38"/>
      <c r="VW386" s="38"/>
      <c r="VX386" s="38"/>
      <c r="VY386" s="38"/>
      <c r="VZ386" s="38"/>
      <c r="WA386" s="38"/>
      <c r="WB386" s="38"/>
      <c r="WC386" s="38"/>
      <c r="WD386" s="38"/>
    </row>
    <row r="387" spans="1:602" s="40" customFormat="1" ht="48.75" customHeight="1">
      <c r="A387" s="507"/>
      <c r="B387" s="593"/>
      <c r="C387" s="530"/>
      <c r="D387" s="531"/>
      <c r="E387" s="55" t="s">
        <v>800</v>
      </c>
      <c r="F387" s="50" t="s">
        <v>136</v>
      </c>
      <c r="G387" s="518">
        <v>40634</v>
      </c>
      <c r="H387" s="55" t="s">
        <v>137</v>
      </c>
      <c r="I387" s="519" t="s">
        <v>14</v>
      </c>
      <c r="J387" s="519" t="s">
        <v>141</v>
      </c>
      <c r="K387" s="519" t="s">
        <v>799</v>
      </c>
      <c r="L387" s="519" t="s">
        <v>144</v>
      </c>
      <c r="M387" s="520">
        <v>33000</v>
      </c>
      <c r="N387" s="520">
        <v>22812.22</v>
      </c>
      <c r="O387" s="520">
        <v>30000</v>
      </c>
      <c r="P387" s="521">
        <v>30000</v>
      </c>
      <c r="Q387" s="522">
        <v>30000</v>
      </c>
      <c r="R387" s="522">
        <v>30000</v>
      </c>
      <c r="S387" s="514">
        <v>3</v>
      </c>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c r="EA387" s="38"/>
      <c r="EB387" s="38"/>
      <c r="EC387" s="38"/>
      <c r="ED387" s="38"/>
      <c r="EE387" s="38"/>
      <c r="EF387" s="38"/>
      <c r="EG387" s="38"/>
      <c r="EH387" s="38"/>
      <c r="EI387" s="38"/>
      <c r="EJ387" s="38"/>
      <c r="EK387" s="38"/>
      <c r="EL387" s="38"/>
      <c r="EM387" s="38"/>
      <c r="EN387" s="38"/>
      <c r="EO387" s="38"/>
      <c r="EP387" s="38"/>
      <c r="EQ387" s="38"/>
      <c r="ER387" s="38"/>
      <c r="ES387" s="38"/>
      <c r="ET387" s="38"/>
      <c r="EU387" s="38"/>
      <c r="EV387" s="38"/>
      <c r="EW387" s="38"/>
      <c r="EX387" s="38"/>
      <c r="EY387" s="38"/>
      <c r="EZ387" s="38"/>
      <c r="FA387" s="38"/>
      <c r="FB387" s="38"/>
      <c r="FC387" s="38"/>
      <c r="FD387" s="38"/>
      <c r="FE387" s="38"/>
      <c r="FF387" s="38"/>
      <c r="FG387" s="38"/>
      <c r="FH387" s="38"/>
      <c r="FI387" s="38"/>
      <c r="FJ387" s="38"/>
      <c r="FK387" s="38"/>
      <c r="FL387" s="38"/>
      <c r="FM387" s="38"/>
      <c r="FN387" s="38"/>
      <c r="FO387" s="38"/>
      <c r="FP387" s="38"/>
      <c r="FQ387" s="38"/>
      <c r="FR387" s="38"/>
      <c r="FS387" s="38"/>
      <c r="FT387" s="38"/>
      <c r="FU387" s="38"/>
      <c r="FV387" s="38"/>
      <c r="FW387" s="38"/>
      <c r="FX387" s="38"/>
      <c r="FY387" s="38"/>
      <c r="FZ387" s="38"/>
      <c r="GA387" s="38"/>
      <c r="GB387" s="38"/>
      <c r="GC387" s="38"/>
      <c r="GD387" s="38"/>
      <c r="GE387" s="38"/>
      <c r="GF387" s="38"/>
      <c r="GG387" s="38"/>
      <c r="GH387" s="38"/>
      <c r="GI387" s="38"/>
      <c r="GJ387" s="38"/>
      <c r="GK387" s="38"/>
      <c r="GL387" s="38"/>
      <c r="GM387" s="38"/>
      <c r="GN387" s="38"/>
      <c r="GO387" s="38"/>
      <c r="GP387" s="38"/>
      <c r="GQ387" s="38"/>
      <c r="GR387" s="38"/>
      <c r="GS387" s="38"/>
      <c r="GT387" s="38"/>
      <c r="GU387" s="38"/>
      <c r="GV387" s="38"/>
      <c r="GW387" s="38"/>
      <c r="GX387" s="38"/>
      <c r="GY387" s="38"/>
      <c r="GZ387" s="38"/>
      <c r="HA387" s="38"/>
      <c r="HB387" s="38"/>
      <c r="HC387" s="38"/>
      <c r="HD387" s="38"/>
      <c r="HE387" s="38"/>
      <c r="HF387" s="38"/>
      <c r="HG387" s="38"/>
      <c r="HH387" s="38"/>
      <c r="HI387" s="38"/>
      <c r="HJ387" s="38"/>
      <c r="HK387" s="38"/>
      <c r="HL387" s="38"/>
      <c r="HM387" s="38"/>
      <c r="HN387" s="38"/>
      <c r="HO387" s="38"/>
      <c r="HP387" s="38"/>
      <c r="HQ387" s="38"/>
      <c r="HR387" s="38"/>
      <c r="HS387" s="38"/>
      <c r="HT387" s="38"/>
      <c r="HU387" s="38"/>
      <c r="HV387" s="38"/>
      <c r="HW387" s="38"/>
      <c r="HX387" s="38"/>
      <c r="HY387" s="38"/>
      <c r="HZ387" s="38"/>
      <c r="IA387" s="38"/>
      <c r="IB387" s="38"/>
      <c r="IC387" s="38"/>
      <c r="ID387" s="38"/>
      <c r="IE387" s="38"/>
      <c r="IF387" s="38"/>
      <c r="IG387" s="38"/>
      <c r="IH387" s="38"/>
      <c r="II387" s="38"/>
      <c r="IJ387" s="38"/>
      <c r="IK387" s="38"/>
      <c r="IL387" s="38"/>
      <c r="IM387" s="38"/>
      <c r="IN387" s="38"/>
      <c r="IO387" s="38"/>
      <c r="IP387" s="38"/>
      <c r="IQ387" s="38"/>
      <c r="IR387" s="38"/>
      <c r="IS387" s="38"/>
      <c r="IT387" s="38"/>
      <c r="IU387" s="38"/>
      <c r="IV387" s="38"/>
      <c r="IW387" s="38"/>
      <c r="IX387" s="38"/>
      <c r="IY387" s="38"/>
      <c r="IZ387" s="38"/>
      <c r="JA387" s="38"/>
      <c r="JB387" s="38"/>
      <c r="JC387" s="38"/>
      <c r="JD387" s="38"/>
      <c r="JE387" s="38"/>
      <c r="JF387" s="38"/>
      <c r="JG387" s="38"/>
      <c r="JH387" s="38"/>
      <c r="JI387" s="38"/>
      <c r="JJ387" s="38"/>
      <c r="JK387" s="38"/>
      <c r="JL387" s="38"/>
      <c r="JM387" s="38"/>
      <c r="JN387" s="38"/>
      <c r="JO387" s="38"/>
      <c r="JP387" s="38"/>
      <c r="JQ387" s="38"/>
      <c r="JR387" s="38"/>
      <c r="JS387" s="38"/>
      <c r="JT387" s="38"/>
      <c r="JU387" s="38"/>
      <c r="JV387" s="38"/>
      <c r="JW387" s="38"/>
      <c r="JX387" s="38"/>
      <c r="JY387" s="38"/>
      <c r="JZ387" s="38"/>
      <c r="KA387" s="38"/>
      <c r="KB387" s="38"/>
      <c r="KC387" s="38"/>
      <c r="KD387" s="38"/>
      <c r="KE387" s="38"/>
      <c r="KF387" s="38"/>
      <c r="KG387" s="38"/>
      <c r="KH387" s="38"/>
      <c r="KI387" s="38"/>
      <c r="KJ387" s="38"/>
      <c r="KK387" s="38"/>
      <c r="KL387" s="38"/>
      <c r="KM387" s="38"/>
      <c r="KN387" s="38"/>
      <c r="KO387" s="38"/>
      <c r="KP387" s="38"/>
      <c r="KQ387" s="38"/>
      <c r="KR387" s="38"/>
      <c r="KS387" s="38"/>
      <c r="KT387" s="38"/>
      <c r="KU387" s="38"/>
      <c r="KV387" s="38"/>
      <c r="KW387" s="38"/>
      <c r="KX387" s="38"/>
      <c r="KY387" s="38"/>
      <c r="KZ387" s="38"/>
      <c r="LA387" s="38"/>
      <c r="LB387" s="38"/>
      <c r="LC387" s="38"/>
      <c r="LD387" s="38"/>
      <c r="LE387" s="38"/>
      <c r="LF387" s="38"/>
      <c r="LG387" s="38"/>
      <c r="LH387" s="38"/>
      <c r="LI387" s="38"/>
      <c r="LJ387" s="38"/>
      <c r="LK387" s="38"/>
      <c r="LL387" s="38"/>
      <c r="LM387" s="38"/>
      <c r="LN387" s="38"/>
      <c r="LO387" s="38"/>
      <c r="LP387" s="38"/>
      <c r="LQ387" s="38"/>
      <c r="LR387" s="38"/>
      <c r="LS387" s="38"/>
      <c r="LT387" s="38"/>
      <c r="LU387" s="38"/>
      <c r="LV387" s="38"/>
      <c r="LW387" s="38"/>
      <c r="LX387" s="38"/>
      <c r="LY387" s="38"/>
      <c r="LZ387" s="38"/>
      <c r="MA387" s="38"/>
      <c r="MB387" s="38"/>
      <c r="MC387" s="38"/>
      <c r="MD387" s="38"/>
      <c r="ME387" s="38"/>
      <c r="MF387" s="38"/>
      <c r="MG387" s="38"/>
      <c r="MH387" s="38"/>
      <c r="MI387" s="38"/>
      <c r="MJ387" s="38"/>
      <c r="MK387" s="38"/>
      <c r="ML387" s="38"/>
      <c r="MM387" s="38"/>
      <c r="MN387" s="38"/>
      <c r="MO387" s="38"/>
      <c r="MP387" s="38"/>
      <c r="MQ387" s="38"/>
      <c r="MR387" s="38"/>
      <c r="MS387" s="38"/>
      <c r="MT387" s="38"/>
      <c r="MU387" s="38"/>
      <c r="MV387" s="38"/>
      <c r="MW387" s="38"/>
      <c r="MX387" s="38"/>
      <c r="MY387" s="38"/>
      <c r="MZ387" s="38"/>
      <c r="NA387" s="38"/>
      <c r="NB387" s="38"/>
      <c r="NC387" s="38"/>
      <c r="ND387" s="38"/>
      <c r="NE387" s="38"/>
      <c r="NF387" s="38"/>
      <c r="NG387" s="38"/>
      <c r="NH387" s="38"/>
      <c r="NI387" s="38"/>
      <c r="NJ387" s="38"/>
      <c r="NK387" s="38"/>
      <c r="NL387" s="38"/>
      <c r="NM387" s="38"/>
      <c r="NN387" s="38"/>
      <c r="NO387" s="38"/>
      <c r="NP387" s="38"/>
      <c r="NQ387" s="38"/>
      <c r="NR387" s="38"/>
      <c r="NS387" s="38"/>
      <c r="NT387" s="38"/>
      <c r="NU387" s="38"/>
      <c r="NV387" s="38"/>
      <c r="NW387" s="38"/>
      <c r="NX387" s="38"/>
      <c r="NY387" s="38"/>
      <c r="NZ387" s="38"/>
      <c r="OA387" s="38"/>
      <c r="OB387" s="38"/>
      <c r="OC387" s="38"/>
      <c r="OD387" s="38"/>
      <c r="OE387" s="38"/>
      <c r="OF387" s="38"/>
      <c r="OG387" s="38"/>
      <c r="OH387" s="38"/>
      <c r="OI387" s="38"/>
      <c r="OJ387" s="38"/>
      <c r="OK387" s="38"/>
      <c r="OL387" s="38"/>
      <c r="OM387" s="38"/>
      <c r="ON387" s="38"/>
      <c r="OO387" s="38"/>
      <c r="OP387" s="38"/>
      <c r="OQ387" s="38"/>
      <c r="OR387" s="38"/>
      <c r="OS387" s="38"/>
      <c r="OT387" s="38"/>
      <c r="OU387" s="38"/>
      <c r="OV387" s="38"/>
      <c r="OW387" s="38"/>
      <c r="OX387" s="38"/>
      <c r="OY387" s="38"/>
      <c r="OZ387" s="38"/>
      <c r="PA387" s="38"/>
      <c r="PB387" s="38"/>
      <c r="PC387" s="38"/>
      <c r="PD387" s="38"/>
      <c r="PE387" s="38"/>
      <c r="PF387" s="38"/>
      <c r="PG387" s="38"/>
      <c r="PH387" s="38"/>
      <c r="PI387" s="38"/>
      <c r="PJ387" s="38"/>
      <c r="PK387" s="38"/>
      <c r="PL387" s="38"/>
      <c r="PM387" s="38"/>
      <c r="PN387" s="38"/>
      <c r="PO387" s="38"/>
      <c r="PP387" s="38"/>
      <c r="PQ387" s="38"/>
      <c r="PR387" s="38"/>
      <c r="PS387" s="38"/>
      <c r="PT387" s="38"/>
      <c r="PU387" s="38"/>
      <c r="PV387" s="38"/>
      <c r="PW387" s="38"/>
      <c r="PX387" s="38"/>
      <c r="PY387" s="38"/>
      <c r="PZ387" s="38"/>
      <c r="QA387" s="38"/>
      <c r="QB387" s="38"/>
      <c r="QC387" s="38"/>
      <c r="QD387" s="38"/>
      <c r="QE387" s="38"/>
      <c r="QF387" s="38"/>
      <c r="QG387" s="38"/>
      <c r="QH387" s="38"/>
      <c r="QI387" s="38"/>
      <c r="QJ387" s="38"/>
      <c r="QK387" s="38"/>
      <c r="QL387" s="38"/>
      <c r="QM387" s="38"/>
      <c r="QN387" s="38"/>
      <c r="QO387" s="38"/>
      <c r="QP387" s="38"/>
      <c r="QQ387" s="38"/>
      <c r="QR387" s="38"/>
      <c r="QS387" s="38"/>
      <c r="QT387" s="38"/>
      <c r="QU387" s="38"/>
      <c r="QV387" s="38"/>
      <c r="QW387" s="38"/>
      <c r="QX387" s="38"/>
      <c r="QY387" s="38"/>
      <c r="QZ387" s="38"/>
      <c r="RA387" s="38"/>
      <c r="RB387" s="38"/>
      <c r="RC387" s="38"/>
      <c r="RD387" s="38"/>
      <c r="RE387" s="38"/>
      <c r="RF387" s="38"/>
      <c r="RG387" s="38"/>
      <c r="RH387" s="38"/>
      <c r="RI387" s="38"/>
      <c r="RJ387" s="38"/>
      <c r="RK387" s="38"/>
      <c r="RL387" s="38"/>
      <c r="RM387" s="38"/>
      <c r="RN387" s="38"/>
      <c r="RO387" s="38"/>
      <c r="RP387" s="38"/>
      <c r="RQ387" s="38"/>
      <c r="RR387" s="38"/>
      <c r="RS387" s="38"/>
      <c r="RT387" s="38"/>
      <c r="RU387" s="38"/>
      <c r="RV387" s="38"/>
      <c r="RW387" s="38"/>
      <c r="RX387" s="38"/>
      <c r="RY387" s="38"/>
      <c r="RZ387" s="38"/>
      <c r="SA387" s="38"/>
      <c r="SB387" s="38"/>
      <c r="SC387" s="38"/>
      <c r="SD387" s="38"/>
      <c r="SE387" s="38"/>
      <c r="SF387" s="38"/>
      <c r="SG387" s="38"/>
      <c r="SH387" s="38"/>
      <c r="SI387" s="38"/>
      <c r="SJ387" s="38"/>
      <c r="SK387" s="38"/>
      <c r="SL387" s="38"/>
      <c r="SM387" s="38"/>
      <c r="SN387" s="38"/>
      <c r="SO387" s="38"/>
      <c r="SP387" s="38"/>
      <c r="SQ387" s="38"/>
      <c r="SR387" s="38"/>
      <c r="SS387" s="38"/>
      <c r="ST387" s="38"/>
      <c r="SU387" s="38"/>
      <c r="SV387" s="38"/>
      <c r="SW387" s="38"/>
      <c r="SX387" s="38"/>
      <c r="SY387" s="38"/>
      <c r="SZ387" s="38"/>
      <c r="TA387" s="38"/>
      <c r="TB387" s="38"/>
      <c r="TC387" s="38"/>
      <c r="TD387" s="38"/>
      <c r="TE387" s="38"/>
      <c r="TF387" s="38"/>
      <c r="TG387" s="38"/>
      <c r="TH387" s="38"/>
      <c r="TI387" s="38"/>
      <c r="TJ387" s="38"/>
      <c r="TK387" s="38"/>
      <c r="TL387" s="38"/>
      <c r="TM387" s="38"/>
      <c r="TN387" s="38"/>
      <c r="TO387" s="38"/>
      <c r="TP387" s="38"/>
      <c r="TQ387" s="38"/>
      <c r="TR387" s="38"/>
      <c r="TS387" s="38"/>
      <c r="TT387" s="38"/>
      <c r="TU387" s="38"/>
      <c r="TV387" s="38"/>
      <c r="TW387" s="38"/>
      <c r="TX387" s="38"/>
      <c r="TY387" s="38"/>
      <c r="TZ387" s="38"/>
      <c r="UA387" s="38"/>
      <c r="UB387" s="38"/>
      <c r="UC387" s="38"/>
      <c r="UD387" s="38"/>
      <c r="UE387" s="38"/>
      <c r="UF387" s="38"/>
      <c r="UG387" s="38"/>
      <c r="UH387" s="38"/>
      <c r="UI387" s="38"/>
      <c r="UJ387" s="38"/>
      <c r="UK387" s="38"/>
      <c r="UL387" s="38"/>
      <c r="UM387" s="38"/>
      <c r="UN387" s="38"/>
      <c r="UO387" s="38"/>
      <c r="UP387" s="38"/>
      <c r="UQ387" s="38"/>
      <c r="UR387" s="38"/>
      <c r="US387" s="38"/>
      <c r="UT387" s="38"/>
      <c r="UU387" s="38"/>
      <c r="UV387" s="38"/>
      <c r="UW387" s="38"/>
      <c r="UX387" s="38"/>
      <c r="UY387" s="38"/>
      <c r="UZ387" s="38"/>
      <c r="VA387" s="38"/>
      <c r="VB387" s="38"/>
      <c r="VC387" s="38"/>
      <c r="VD387" s="38"/>
      <c r="VE387" s="38"/>
      <c r="VF387" s="38"/>
      <c r="VG387" s="38"/>
      <c r="VH387" s="38"/>
      <c r="VI387" s="38"/>
      <c r="VJ387" s="38"/>
      <c r="VK387" s="38"/>
      <c r="VL387" s="38"/>
      <c r="VM387" s="38"/>
      <c r="VN387" s="38"/>
      <c r="VO387" s="38"/>
      <c r="VP387" s="38"/>
      <c r="VQ387" s="38"/>
      <c r="VR387" s="38"/>
      <c r="VS387" s="38"/>
      <c r="VT387" s="38"/>
      <c r="VU387" s="38"/>
      <c r="VV387" s="38"/>
      <c r="VW387" s="38"/>
      <c r="VX387" s="38"/>
      <c r="VY387" s="38"/>
      <c r="VZ387" s="38"/>
      <c r="WA387" s="38"/>
      <c r="WB387" s="38"/>
      <c r="WC387" s="38"/>
      <c r="WD387" s="38"/>
    </row>
    <row r="388" spans="1:602" s="37" customFormat="1" ht="90" customHeight="1">
      <c r="A388" s="507"/>
      <c r="B388" s="594"/>
      <c r="C388" s="536"/>
      <c r="D388" s="51"/>
      <c r="E388" s="57"/>
      <c r="F388" s="51"/>
      <c r="G388" s="526"/>
      <c r="H388" s="57"/>
      <c r="I388" s="519" t="s">
        <v>14</v>
      </c>
      <c r="J388" s="519" t="s">
        <v>141</v>
      </c>
      <c r="K388" s="519" t="s">
        <v>799</v>
      </c>
      <c r="L388" s="519" t="s">
        <v>15</v>
      </c>
      <c r="M388" s="520">
        <v>2995800</v>
      </c>
      <c r="N388" s="520">
        <v>2934861.48</v>
      </c>
      <c r="O388" s="520">
        <v>2970000</v>
      </c>
      <c r="P388" s="521">
        <v>2970000</v>
      </c>
      <c r="Q388" s="522">
        <v>2970000</v>
      </c>
      <c r="R388" s="522">
        <v>2970000</v>
      </c>
      <c r="S388" s="514">
        <v>3</v>
      </c>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c r="EA388" s="38"/>
      <c r="EB388" s="38"/>
      <c r="EC388" s="38"/>
      <c r="ED388" s="38"/>
      <c r="EE388" s="38"/>
      <c r="EF388" s="38"/>
      <c r="EG388" s="38"/>
      <c r="EH388" s="38"/>
      <c r="EI388" s="38"/>
      <c r="EJ388" s="38"/>
      <c r="EK388" s="38"/>
      <c r="EL388" s="38"/>
      <c r="EM388" s="38"/>
      <c r="EN388" s="38"/>
      <c r="EO388" s="38"/>
      <c r="EP388" s="38"/>
      <c r="EQ388" s="38"/>
      <c r="ER388" s="38"/>
      <c r="ES388" s="38"/>
      <c r="ET388" s="38"/>
      <c r="EU388" s="38"/>
      <c r="EV388" s="38"/>
      <c r="EW388" s="38"/>
      <c r="EX388" s="38"/>
      <c r="EY388" s="38"/>
      <c r="EZ388" s="38"/>
      <c r="FA388" s="38"/>
      <c r="FB388" s="38"/>
      <c r="FC388" s="38"/>
      <c r="FD388" s="38"/>
      <c r="FE388" s="38"/>
      <c r="FF388" s="38"/>
      <c r="FG388" s="38"/>
      <c r="FH388" s="38"/>
      <c r="FI388" s="38"/>
      <c r="FJ388" s="38"/>
      <c r="FK388" s="38"/>
      <c r="FL388" s="38"/>
      <c r="FM388" s="38"/>
      <c r="FN388" s="38"/>
      <c r="FO388" s="38"/>
      <c r="FP388" s="38"/>
      <c r="FQ388" s="38"/>
      <c r="FR388" s="38"/>
      <c r="FS388" s="38"/>
      <c r="FT388" s="38"/>
      <c r="FU388" s="38"/>
      <c r="FV388" s="38"/>
      <c r="FW388" s="38"/>
      <c r="FX388" s="38"/>
      <c r="FY388" s="38"/>
      <c r="FZ388" s="38"/>
      <c r="GA388" s="38"/>
      <c r="GB388" s="38"/>
      <c r="GC388" s="38"/>
      <c r="GD388" s="38"/>
      <c r="GE388" s="38"/>
      <c r="GF388" s="38"/>
      <c r="GG388" s="38"/>
      <c r="GH388" s="38"/>
      <c r="GI388" s="38"/>
      <c r="GJ388" s="38"/>
      <c r="GK388" s="38"/>
      <c r="GL388" s="38"/>
      <c r="GM388" s="38"/>
      <c r="GN388" s="38"/>
      <c r="GO388" s="38"/>
      <c r="GP388" s="38"/>
      <c r="GQ388" s="38"/>
      <c r="GR388" s="38"/>
      <c r="GS388" s="38"/>
      <c r="GT388" s="38"/>
      <c r="GU388" s="38"/>
      <c r="GV388" s="38"/>
      <c r="GW388" s="38"/>
      <c r="GX388" s="38"/>
      <c r="GY388" s="38"/>
      <c r="GZ388" s="38"/>
      <c r="HA388" s="38"/>
      <c r="HB388" s="38"/>
      <c r="HC388" s="38"/>
      <c r="HD388" s="38"/>
      <c r="HE388" s="38"/>
      <c r="HF388" s="38"/>
      <c r="HG388" s="38"/>
      <c r="HH388" s="38"/>
      <c r="HI388" s="38"/>
      <c r="HJ388" s="38"/>
      <c r="HK388" s="38"/>
      <c r="HL388" s="38"/>
      <c r="HM388" s="38"/>
      <c r="HN388" s="38"/>
      <c r="HO388" s="38"/>
      <c r="HP388" s="38"/>
      <c r="HQ388" s="38"/>
      <c r="HR388" s="38"/>
      <c r="HS388" s="38"/>
      <c r="HT388" s="38"/>
      <c r="HU388" s="38"/>
      <c r="HV388" s="38"/>
      <c r="HW388" s="38"/>
      <c r="HX388" s="38"/>
      <c r="HY388" s="38"/>
      <c r="HZ388" s="38"/>
      <c r="IA388" s="38"/>
      <c r="IB388" s="38"/>
      <c r="IC388" s="38"/>
      <c r="ID388" s="38"/>
      <c r="IE388" s="38"/>
      <c r="IF388" s="38"/>
      <c r="IG388" s="38"/>
      <c r="IH388" s="38"/>
      <c r="II388" s="38"/>
      <c r="IJ388" s="38"/>
      <c r="IK388" s="38"/>
      <c r="IL388" s="38"/>
      <c r="IM388" s="38"/>
      <c r="IN388" s="38"/>
      <c r="IO388" s="38"/>
      <c r="IP388" s="38"/>
      <c r="IQ388" s="38"/>
      <c r="IR388" s="38"/>
      <c r="IS388" s="38"/>
      <c r="IT388" s="38"/>
      <c r="IU388" s="38"/>
      <c r="IV388" s="38"/>
      <c r="IW388" s="38"/>
      <c r="IX388" s="38"/>
      <c r="IY388" s="38"/>
      <c r="IZ388" s="38"/>
      <c r="JA388" s="38"/>
      <c r="JB388" s="38"/>
      <c r="JC388" s="38"/>
      <c r="JD388" s="38"/>
      <c r="JE388" s="38"/>
      <c r="JF388" s="38"/>
      <c r="JG388" s="38"/>
      <c r="JH388" s="38"/>
      <c r="JI388" s="38"/>
      <c r="JJ388" s="38"/>
      <c r="JK388" s="38"/>
      <c r="JL388" s="38"/>
      <c r="JM388" s="38"/>
      <c r="JN388" s="38"/>
      <c r="JO388" s="38"/>
      <c r="JP388" s="38"/>
      <c r="JQ388" s="38"/>
      <c r="JR388" s="38"/>
      <c r="JS388" s="38"/>
      <c r="JT388" s="38"/>
      <c r="JU388" s="38"/>
      <c r="JV388" s="38"/>
      <c r="JW388" s="38"/>
      <c r="JX388" s="38"/>
      <c r="JY388" s="38"/>
      <c r="JZ388" s="38"/>
      <c r="KA388" s="38"/>
      <c r="KB388" s="38"/>
      <c r="KC388" s="38"/>
      <c r="KD388" s="38"/>
      <c r="KE388" s="38"/>
      <c r="KF388" s="38"/>
      <c r="KG388" s="38"/>
      <c r="KH388" s="38"/>
      <c r="KI388" s="38"/>
      <c r="KJ388" s="38"/>
      <c r="KK388" s="38"/>
      <c r="KL388" s="38"/>
      <c r="KM388" s="38"/>
      <c r="KN388" s="38"/>
      <c r="KO388" s="38"/>
      <c r="KP388" s="38"/>
      <c r="KQ388" s="38"/>
      <c r="KR388" s="38"/>
      <c r="KS388" s="38"/>
      <c r="KT388" s="38"/>
      <c r="KU388" s="38"/>
      <c r="KV388" s="38"/>
      <c r="KW388" s="38"/>
      <c r="KX388" s="38"/>
      <c r="KY388" s="38"/>
      <c r="KZ388" s="38"/>
      <c r="LA388" s="38"/>
      <c r="LB388" s="38"/>
      <c r="LC388" s="38"/>
      <c r="LD388" s="38"/>
      <c r="LE388" s="38"/>
      <c r="LF388" s="38"/>
      <c r="LG388" s="38"/>
      <c r="LH388" s="38"/>
      <c r="LI388" s="38"/>
      <c r="LJ388" s="38"/>
      <c r="LK388" s="38"/>
      <c r="LL388" s="38"/>
      <c r="LM388" s="38"/>
      <c r="LN388" s="38"/>
      <c r="LO388" s="38"/>
      <c r="LP388" s="38"/>
      <c r="LQ388" s="38"/>
      <c r="LR388" s="38"/>
      <c r="LS388" s="38"/>
      <c r="LT388" s="38"/>
      <c r="LU388" s="38"/>
      <c r="LV388" s="38"/>
      <c r="LW388" s="38"/>
      <c r="LX388" s="38"/>
      <c r="LY388" s="38"/>
      <c r="LZ388" s="38"/>
      <c r="MA388" s="38"/>
      <c r="MB388" s="38"/>
      <c r="MC388" s="38"/>
      <c r="MD388" s="38"/>
      <c r="ME388" s="38"/>
      <c r="MF388" s="38"/>
      <c r="MG388" s="38"/>
      <c r="MH388" s="38"/>
      <c r="MI388" s="38"/>
      <c r="MJ388" s="38"/>
      <c r="MK388" s="38"/>
      <c r="ML388" s="38"/>
      <c r="MM388" s="38"/>
      <c r="MN388" s="38"/>
      <c r="MO388" s="38"/>
      <c r="MP388" s="38"/>
      <c r="MQ388" s="38"/>
      <c r="MR388" s="38"/>
      <c r="MS388" s="38"/>
      <c r="MT388" s="38"/>
      <c r="MU388" s="38"/>
      <c r="MV388" s="38"/>
      <c r="MW388" s="38"/>
      <c r="MX388" s="38"/>
      <c r="MY388" s="38"/>
      <c r="MZ388" s="38"/>
      <c r="NA388" s="38"/>
      <c r="NB388" s="38"/>
      <c r="NC388" s="38"/>
      <c r="ND388" s="38"/>
      <c r="NE388" s="38"/>
      <c r="NF388" s="38"/>
      <c r="NG388" s="38"/>
      <c r="NH388" s="38"/>
      <c r="NI388" s="38"/>
      <c r="NJ388" s="38"/>
      <c r="NK388" s="38"/>
      <c r="NL388" s="38"/>
      <c r="NM388" s="38"/>
      <c r="NN388" s="38"/>
      <c r="NO388" s="38"/>
      <c r="NP388" s="38"/>
      <c r="NQ388" s="38"/>
      <c r="NR388" s="38"/>
      <c r="NS388" s="38"/>
      <c r="NT388" s="38"/>
      <c r="NU388" s="38"/>
      <c r="NV388" s="38"/>
      <c r="NW388" s="38"/>
      <c r="NX388" s="38"/>
      <c r="NY388" s="38"/>
      <c r="NZ388" s="38"/>
      <c r="OA388" s="38"/>
      <c r="OB388" s="38"/>
      <c r="OC388" s="38"/>
      <c r="OD388" s="38"/>
      <c r="OE388" s="38"/>
      <c r="OF388" s="38"/>
      <c r="OG388" s="38"/>
      <c r="OH388" s="38"/>
      <c r="OI388" s="38"/>
      <c r="OJ388" s="38"/>
      <c r="OK388" s="38"/>
      <c r="OL388" s="38"/>
      <c r="OM388" s="38"/>
      <c r="ON388" s="38"/>
      <c r="OO388" s="38"/>
      <c r="OP388" s="38"/>
      <c r="OQ388" s="38"/>
      <c r="OR388" s="38"/>
      <c r="OS388" s="38"/>
      <c r="OT388" s="38"/>
      <c r="OU388" s="38"/>
      <c r="OV388" s="38"/>
      <c r="OW388" s="38"/>
      <c r="OX388" s="38"/>
      <c r="OY388" s="38"/>
      <c r="OZ388" s="38"/>
      <c r="PA388" s="38"/>
      <c r="PB388" s="38"/>
      <c r="PC388" s="38"/>
      <c r="PD388" s="38"/>
      <c r="PE388" s="38"/>
      <c r="PF388" s="38"/>
      <c r="PG388" s="38"/>
      <c r="PH388" s="38"/>
      <c r="PI388" s="38"/>
      <c r="PJ388" s="38"/>
      <c r="PK388" s="38"/>
      <c r="PL388" s="38"/>
      <c r="PM388" s="38"/>
      <c r="PN388" s="38"/>
      <c r="PO388" s="38"/>
      <c r="PP388" s="38"/>
      <c r="PQ388" s="38"/>
      <c r="PR388" s="38"/>
      <c r="PS388" s="38"/>
      <c r="PT388" s="38"/>
      <c r="PU388" s="38"/>
      <c r="PV388" s="38"/>
      <c r="PW388" s="38"/>
      <c r="PX388" s="38"/>
      <c r="PY388" s="38"/>
      <c r="PZ388" s="38"/>
      <c r="QA388" s="38"/>
      <c r="QB388" s="38"/>
      <c r="QC388" s="38"/>
      <c r="QD388" s="38"/>
      <c r="QE388" s="38"/>
      <c r="QF388" s="38"/>
      <c r="QG388" s="38"/>
      <c r="QH388" s="38"/>
      <c r="QI388" s="38"/>
      <c r="QJ388" s="38"/>
      <c r="QK388" s="38"/>
      <c r="QL388" s="38"/>
      <c r="QM388" s="38"/>
      <c r="QN388" s="38"/>
      <c r="QO388" s="38"/>
      <c r="QP388" s="38"/>
      <c r="QQ388" s="38"/>
      <c r="QR388" s="38"/>
      <c r="QS388" s="38"/>
      <c r="QT388" s="38"/>
      <c r="QU388" s="38"/>
      <c r="QV388" s="38"/>
      <c r="QW388" s="38"/>
      <c r="QX388" s="38"/>
      <c r="QY388" s="38"/>
      <c r="QZ388" s="38"/>
      <c r="RA388" s="38"/>
      <c r="RB388" s="38"/>
      <c r="RC388" s="38"/>
      <c r="RD388" s="38"/>
      <c r="RE388" s="38"/>
      <c r="RF388" s="38"/>
      <c r="RG388" s="38"/>
      <c r="RH388" s="38"/>
      <c r="RI388" s="38"/>
      <c r="RJ388" s="38"/>
      <c r="RK388" s="38"/>
      <c r="RL388" s="38"/>
      <c r="RM388" s="38"/>
      <c r="RN388" s="38"/>
      <c r="RO388" s="38"/>
      <c r="RP388" s="38"/>
      <c r="RQ388" s="38"/>
      <c r="RR388" s="38"/>
      <c r="RS388" s="38"/>
      <c r="RT388" s="38"/>
      <c r="RU388" s="38"/>
      <c r="RV388" s="38"/>
      <c r="RW388" s="38"/>
      <c r="RX388" s="38"/>
      <c r="RY388" s="38"/>
      <c r="RZ388" s="38"/>
      <c r="SA388" s="38"/>
      <c r="SB388" s="38"/>
      <c r="SC388" s="38"/>
      <c r="SD388" s="38"/>
      <c r="SE388" s="38"/>
      <c r="SF388" s="38"/>
      <c r="SG388" s="38"/>
      <c r="SH388" s="38"/>
      <c r="SI388" s="38"/>
      <c r="SJ388" s="38"/>
      <c r="SK388" s="38"/>
      <c r="SL388" s="38"/>
      <c r="SM388" s="38"/>
      <c r="SN388" s="38"/>
      <c r="SO388" s="38"/>
      <c r="SP388" s="38"/>
      <c r="SQ388" s="38"/>
      <c r="SR388" s="38"/>
      <c r="SS388" s="38"/>
      <c r="ST388" s="38"/>
      <c r="SU388" s="38"/>
      <c r="SV388" s="38"/>
      <c r="SW388" s="38"/>
      <c r="SX388" s="38"/>
      <c r="SY388" s="38"/>
      <c r="SZ388" s="38"/>
      <c r="TA388" s="38"/>
      <c r="TB388" s="38"/>
      <c r="TC388" s="38"/>
      <c r="TD388" s="38"/>
      <c r="TE388" s="38"/>
      <c r="TF388" s="38"/>
      <c r="TG388" s="38"/>
      <c r="TH388" s="38"/>
      <c r="TI388" s="38"/>
      <c r="TJ388" s="38"/>
      <c r="TK388" s="38"/>
      <c r="TL388" s="38"/>
      <c r="TM388" s="38"/>
      <c r="TN388" s="38"/>
      <c r="TO388" s="38"/>
      <c r="TP388" s="38"/>
      <c r="TQ388" s="38"/>
      <c r="TR388" s="38"/>
      <c r="TS388" s="38"/>
      <c r="TT388" s="38"/>
      <c r="TU388" s="38"/>
      <c r="TV388" s="38"/>
      <c r="TW388" s="38"/>
      <c r="TX388" s="38"/>
      <c r="TY388" s="38"/>
      <c r="TZ388" s="38"/>
      <c r="UA388" s="38"/>
      <c r="UB388" s="38"/>
      <c r="UC388" s="38"/>
      <c r="UD388" s="38"/>
      <c r="UE388" s="38"/>
      <c r="UF388" s="38"/>
      <c r="UG388" s="38"/>
      <c r="UH388" s="38"/>
      <c r="UI388" s="38"/>
      <c r="UJ388" s="38"/>
      <c r="UK388" s="38"/>
      <c r="UL388" s="38"/>
      <c r="UM388" s="38"/>
      <c r="UN388" s="38"/>
      <c r="UO388" s="38"/>
      <c r="UP388" s="38"/>
      <c r="UQ388" s="38"/>
      <c r="UR388" s="38"/>
      <c r="US388" s="38"/>
      <c r="UT388" s="38"/>
      <c r="UU388" s="38"/>
      <c r="UV388" s="38"/>
      <c r="UW388" s="38"/>
      <c r="UX388" s="38"/>
      <c r="UY388" s="38"/>
      <c r="UZ388" s="38"/>
      <c r="VA388" s="38"/>
      <c r="VB388" s="38"/>
      <c r="VC388" s="38"/>
      <c r="VD388" s="38"/>
      <c r="VE388" s="38"/>
      <c r="VF388" s="38"/>
      <c r="VG388" s="38"/>
      <c r="VH388" s="38"/>
      <c r="VI388" s="38"/>
      <c r="VJ388" s="38"/>
      <c r="VK388" s="38"/>
      <c r="VL388" s="38"/>
      <c r="VM388" s="38"/>
      <c r="VN388" s="38"/>
      <c r="VO388" s="38"/>
      <c r="VP388" s="38"/>
      <c r="VQ388" s="38"/>
      <c r="VR388" s="38"/>
      <c r="VS388" s="38"/>
      <c r="VT388" s="38"/>
      <c r="VU388" s="38"/>
      <c r="VV388" s="38"/>
      <c r="VW388" s="38"/>
      <c r="VX388" s="38"/>
      <c r="VY388" s="38"/>
      <c r="VZ388" s="38"/>
      <c r="WA388" s="38"/>
      <c r="WB388" s="38"/>
      <c r="WC388" s="38"/>
      <c r="WD388" s="38"/>
    </row>
    <row r="389" spans="1:602" s="40" customFormat="1" ht="59.25" customHeight="1">
      <c r="A389" s="507"/>
      <c r="B389" s="508" t="s">
        <v>852</v>
      </c>
      <c r="C389" s="527" t="s">
        <v>853</v>
      </c>
      <c r="D389" s="595" t="s">
        <v>787</v>
      </c>
      <c r="E389" s="55" t="s">
        <v>854</v>
      </c>
      <c r="F389" s="55" t="s">
        <v>136</v>
      </c>
      <c r="G389" s="518">
        <v>44197</v>
      </c>
      <c r="H389" s="518">
        <v>44561</v>
      </c>
      <c r="I389" s="533" t="s">
        <v>14</v>
      </c>
      <c r="J389" s="533" t="s">
        <v>141</v>
      </c>
      <c r="K389" s="64" t="s">
        <v>855</v>
      </c>
      <c r="L389" s="512" t="s">
        <v>146</v>
      </c>
      <c r="M389" s="505">
        <f t="shared" ref="M389:R389" si="42">M390</f>
        <v>1426000</v>
      </c>
      <c r="N389" s="505">
        <f t="shared" si="42"/>
        <v>1426000</v>
      </c>
      <c r="O389" s="505">
        <f t="shared" si="42"/>
        <v>748100</v>
      </c>
      <c r="P389" s="513">
        <f t="shared" si="42"/>
        <v>931200</v>
      </c>
      <c r="Q389" s="554">
        <f t="shared" si="42"/>
        <v>0</v>
      </c>
      <c r="R389" s="554">
        <f t="shared" si="42"/>
        <v>0</v>
      </c>
      <c r="S389" s="514"/>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row>
    <row r="390" spans="1:602" s="37" customFormat="1" ht="15">
      <c r="A390" s="507"/>
      <c r="B390" s="515"/>
      <c r="C390" s="530"/>
      <c r="D390" s="596"/>
      <c r="E390" s="56"/>
      <c r="F390" s="550"/>
      <c r="G390" s="550"/>
      <c r="H390" s="550"/>
      <c r="I390" s="533" t="s">
        <v>14</v>
      </c>
      <c r="J390" s="533" t="s">
        <v>141</v>
      </c>
      <c r="K390" s="533" t="s">
        <v>855</v>
      </c>
      <c r="L390" s="519" t="s">
        <v>202</v>
      </c>
      <c r="M390" s="520">
        <v>1426000</v>
      </c>
      <c r="N390" s="520">
        <v>1426000</v>
      </c>
      <c r="O390" s="520">
        <v>748100</v>
      </c>
      <c r="P390" s="521">
        <v>931200</v>
      </c>
      <c r="Q390" s="522">
        <v>0</v>
      </c>
      <c r="R390" s="522">
        <v>0</v>
      </c>
      <c r="S390" s="514">
        <v>3</v>
      </c>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c r="EA390" s="38"/>
      <c r="EB390" s="38"/>
      <c r="EC390" s="38"/>
      <c r="ED390" s="38"/>
      <c r="EE390" s="38"/>
      <c r="EF390" s="38"/>
      <c r="EG390" s="38"/>
      <c r="EH390" s="38"/>
      <c r="EI390" s="38"/>
      <c r="EJ390" s="38"/>
      <c r="EK390" s="38"/>
      <c r="EL390" s="38"/>
      <c r="EM390" s="38"/>
      <c r="EN390" s="38"/>
      <c r="EO390" s="38"/>
      <c r="EP390" s="38"/>
      <c r="EQ390" s="38"/>
      <c r="ER390" s="38"/>
      <c r="ES390" s="38"/>
      <c r="ET390" s="38"/>
      <c r="EU390" s="38"/>
      <c r="EV390" s="38"/>
      <c r="EW390" s="38"/>
      <c r="EX390" s="38"/>
      <c r="EY390" s="38"/>
      <c r="EZ390" s="38"/>
      <c r="FA390" s="38"/>
      <c r="FB390" s="38"/>
      <c r="FC390" s="38"/>
      <c r="FD390" s="38"/>
      <c r="FE390" s="38"/>
      <c r="FF390" s="38"/>
      <c r="FG390" s="38"/>
      <c r="FH390" s="38"/>
      <c r="FI390" s="38"/>
      <c r="FJ390" s="38"/>
      <c r="FK390" s="38"/>
      <c r="FL390" s="38"/>
      <c r="FM390" s="38"/>
      <c r="FN390" s="38"/>
      <c r="FO390" s="38"/>
      <c r="FP390" s="38"/>
      <c r="FQ390" s="38"/>
      <c r="FR390" s="38"/>
      <c r="FS390" s="38"/>
      <c r="FT390" s="38"/>
      <c r="FU390" s="38"/>
      <c r="FV390" s="38"/>
      <c r="FW390" s="38"/>
      <c r="FX390" s="38"/>
      <c r="FY390" s="38"/>
      <c r="FZ390" s="38"/>
      <c r="GA390" s="38"/>
      <c r="GB390" s="38"/>
      <c r="GC390" s="38"/>
      <c r="GD390" s="38"/>
      <c r="GE390" s="38"/>
      <c r="GF390" s="38"/>
      <c r="GG390" s="38"/>
      <c r="GH390" s="38"/>
      <c r="GI390" s="38"/>
      <c r="GJ390" s="38"/>
      <c r="GK390" s="38"/>
      <c r="GL390" s="38"/>
      <c r="GM390" s="38"/>
      <c r="GN390" s="38"/>
      <c r="GO390" s="38"/>
      <c r="GP390" s="38"/>
      <c r="GQ390" s="38"/>
      <c r="GR390" s="38"/>
      <c r="GS390" s="38"/>
      <c r="GT390" s="38"/>
      <c r="GU390" s="38"/>
      <c r="GV390" s="38"/>
      <c r="GW390" s="38"/>
      <c r="GX390" s="38"/>
      <c r="GY390" s="38"/>
      <c r="GZ390" s="38"/>
      <c r="HA390" s="38"/>
      <c r="HB390" s="38"/>
      <c r="HC390" s="38"/>
      <c r="HD390" s="38"/>
      <c r="HE390" s="38"/>
      <c r="HF390" s="38"/>
      <c r="HG390" s="38"/>
      <c r="HH390" s="38"/>
      <c r="HI390" s="38"/>
      <c r="HJ390" s="38"/>
      <c r="HK390" s="38"/>
      <c r="HL390" s="38"/>
      <c r="HM390" s="38"/>
      <c r="HN390" s="38"/>
      <c r="HO390" s="38"/>
      <c r="HP390" s="38"/>
      <c r="HQ390" s="38"/>
      <c r="HR390" s="38"/>
      <c r="HS390" s="38"/>
      <c r="HT390" s="38"/>
      <c r="HU390" s="38"/>
      <c r="HV390" s="38"/>
      <c r="HW390" s="38"/>
      <c r="HX390" s="38"/>
      <c r="HY390" s="38"/>
      <c r="HZ390" s="38"/>
      <c r="IA390" s="38"/>
      <c r="IB390" s="38"/>
      <c r="IC390" s="38"/>
      <c r="ID390" s="38"/>
      <c r="IE390" s="38"/>
      <c r="IF390" s="38"/>
      <c r="IG390" s="38"/>
      <c r="IH390" s="38"/>
      <c r="II390" s="38"/>
      <c r="IJ390" s="38"/>
      <c r="IK390" s="38"/>
      <c r="IL390" s="38"/>
      <c r="IM390" s="38"/>
      <c r="IN390" s="38"/>
      <c r="IO390" s="38"/>
      <c r="IP390" s="38"/>
      <c r="IQ390" s="38"/>
      <c r="IR390" s="38"/>
      <c r="IS390" s="38"/>
      <c r="IT390" s="38"/>
      <c r="IU390" s="38"/>
      <c r="IV390" s="38"/>
      <c r="IW390" s="38"/>
      <c r="IX390" s="38"/>
      <c r="IY390" s="38"/>
      <c r="IZ390" s="38"/>
      <c r="JA390" s="38"/>
      <c r="JB390" s="38"/>
      <c r="JC390" s="38"/>
      <c r="JD390" s="38"/>
      <c r="JE390" s="38"/>
      <c r="JF390" s="38"/>
      <c r="JG390" s="38"/>
      <c r="JH390" s="38"/>
      <c r="JI390" s="38"/>
      <c r="JJ390" s="38"/>
      <c r="JK390" s="38"/>
      <c r="JL390" s="38"/>
      <c r="JM390" s="38"/>
      <c r="JN390" s="38"/>
      <c r="JO390" s="38"/>
      <c r="JP390" s="38"/>
      <c r="JQ390" s="38"/>
      <c r="JR390" s="38"/>
      <c r="JS390" s="38"/>
      <c r="JT390" s="38"/>
      <c r="JU390" s="38"/>
      <c r="JV390" s="38"/>
      <c r="JW390" s="38"/>
      <c r="JX390" s="38"/>
      <c r="JY390" s="38"/>
      <c r="JZ390" s="38"/>
      <c r="KA390" s="38"/>
      <c r="KB390" s="38"/>
      <c r="KC390" s="38"/>
      <c r="KD390" s="38"/>
      <c r="KE390" s="38"/>
      <c r="KF390" s="38"/>
      <c r="KG390" s="38"/>
      <c r="KH390" s="38"/>
      <c r="KI390" s="38"/>
      <c r="KJ390" s="38"/>
      <c r="KK390" s="38"/>
      <c r="KL390" s="38"/>
      <c r="KM390" s="38"/>
      <c r="KN390" s="38"/>
      <c r="KO390" s="38"/>
      <c r="KP390" s="38"/>
      <c r="KQ390" s="38"/>
      <c r="KR390" s="38"/>
      <c r="KS390" s="38"/>
      <c r="KT390" s="38"/>
      <c r="KU390" s="38"/>
      <c r="KV390" s="38"/>
      <c r="KW390" s="38"/>
      <c r="KX390" s="38"/>
      <c r="KY390" s="38"/>
      <c r="KZ390" s="38"/>
      <c r="LA390" s="38"/>
      <c r="LB390" s="38"/>
      <c r="LC390" s="38"/>
      <c r="LD390" s="38"/>
      <c r="LE390" s="38"/>
      <c r="LF390" s="38"/>
      <c r="LG390" s="38"/>
      <c r="LH390" s="38"/>
      <c r="LI390" s="38"/>
      <c r="LJ390" s="38"/>
      <c r="LK390" s="38"/>
      <c r="LL390" s="38"/>
      <c r="LM390" s="38"/>
      <c r="LN390" s="38"/>
      <c r="LO390" s="38"/>
      <c r="LP390" s="38"/>
      <c r="LQ390" s="38"/>
      <c r="LR390" s="38"/>
      <c r="LS390" s="38"/>
      <c r="LT390" s="38"/>
      <c r="LU390" s="38"/>
      <c r="LV390" s="38"/>
      <c r="LW390" s="38"/>
      <c r="LX390" s="38"/>
      <c r="LY390" s="38"/>
      <c r="LZ390" s="38"/>
      <c r="MA390" s="38"/>
      <c r="MB390" s="38"/>
      <c r="MC390" s="38"/>
      <c r="MD390" s="38"/>
      <c r="ME390" s="38"/>
      <c r="MF390" s="38"/>
      <c r="MG390" s="38"/>
      <c r="MH390" s="38"/>
      <c r="MI390" s="38"/>
      <c r="MJ390" s="38"/>
      <c r="MK390" s="38"/>
      <c r="ML390" s="38"/>
      <c r="MM390" s="38"/>
      <c r="MN390" s="38"/>
      <c r="MO390" s="38"/>
      <c r="MP390" s="38"/>
      <c r="MQ390" s="38"/>
      <c r="MR390" s="38"/>
      <c r="MS390" s="38"/>
      <c r="MT390" s="38"/>
      <c r="MU390" s="38"/>
      <c r="MV390" s="38"/>
      <c r="MW390" s="38"/>
      <c r="MX390" s="38"/>
      <c r="MY390" s="38"/>
      <c r="MZ390" s="38"/>
      <c r="NA390" s="38"/>
      <c r="NB390" s="38"/>
      <c r="NC390" s="38"/>
      <c r="ND390" s="38"/>
      <c r="NE390" s="38"/>
      <c r="NF390" s="38"/>
      <c r="NG390" s="38"/>
      <c r="NH390" s="38"/>
      <c r="NI390" s="38"/>
      <c r="NJ390" s="38"/>
      <c r="NK390" s="38"/>
      <c r="NL390" s="38"/>
      <c r="NM390" s="38"/>
      <c r="NN390" s="38"/>
      <c r="NO390" s="38"/>
      <c r="NP390" s="38"/>
      <c r="NQ390" s="38"/>
      <c r="NR390" s="38"/>
      <c r="NS390" s="38"/>
      <c r="NT390" s="38"/>
      <c r="NU390" s="38"/>
      <c r="NV390" s="38"/>
      <c r="NW390" s="38"/>
      <c r="NX390" s="38"/>
      <c r="NY390" s="38"/>
      <c r="NZ390" s="38"/>
      <c r="OA390" s="38"/>
      <c r="OB390" s="38"/>
      <c r="OC390" s="38"/>
      <c r="OD390" s="38"/>
      <c r="OE390" s="38"/>
      <c r="OF390" s="38"/>
      <c r="OG390" s="38"/>
      <c r="OH390" s="38"/>
      <c r="OI390" s="38"/>
      <c r="OJ390" s="38"/>
      <c r="OK390" s="38"/>
      <c r="OL390" s="38"/>
      <c r="OM390" s="38"/>
      <c r="ON390" s="38"/>
      <c r="OO390" s="38"/>
      <c r="OP390" s="38"/>
      <c r="OQ390" s="38"/>
      <c r="OR390" s="38"/>
      <c r="OS390" s="38"/>
      <c r="OT390" s="38"/>
      <c r="OU390" s="38"/>
      <c r="OV390" s="38"/>
      <c r="OW390" s="38"/>
      <c r="OX390" s="38"/>
      <c r="OY390" s="38"/>
      <c r="OZ390" s="38"/>
      <c r="PA390" s="38"/>
      <c r="PB390" s="38"/>
      <c r="PC390" s="38"/>
      <c r="PD390" s="38"/>
      <c r="PE390" s="38"/>
      <c r="PF390" s="38"/>
      <c r="PG390" s="38"/>
      <c r="PH390" s="38"/>
      <c r="PI390" s="38"/>
      <c r="PJ390" s="38"/>
      <c r="PK390" s="38"/>
      <c r="PL390" s="38"/>
      <c r="PM390" s="38"/>
      <c r="PN390" s="38"/>
      <c r="PO390" s="38"/>
      <c r="PP390" s="38"/>
      <c r="PQ390" s="38"/>
      <c r="PR390" s="38"/>
      <c r="PS390" s="38"/>
      <c r="PT390" s="38"/>
      <c r="PU390" s="38"/>
      <c r="PV390" s="38"/>
      <c r="PW390" s="38"/>
      <c r="PX390" s="38"/>
      <c r="PY390" s="38"/>
      <c r="PZ390" s="38"/>
      <c r="QA390" s="38"/>
      <c r="QB390" s="38"/>
      <c r="QC390" s="38"/>
      <c r="QD390" s="38"/>
      <c r="QE390" s="38"/>
      <c r="QF390" s="38"/>
      <c r="QG390" s="38"/>
      <c r="QH390" s="38"/>
      <c r="QI390" s="38"/>
      <c r="QJ390" s="38"/>
      <c r="QK390" s="38"/>
      <c r="QL390" s="38"/>
      <c r="QM390" s="38"/>
      <c r="QN390" s="38"/>
      <c r="QO390" s="38"/>
      <c r="QP390" s="38"/>
      <c r="QQ390" s="38"/>
      <c r="QR390" s="38"/>
      <c r="QS390" s="38"/>
      <c r="QT390" s="38"/>
      <c r="QU390" s="38"/>
      <c r="QV390" s="38"/>
      <c r="QW390" s="38"/>
      <c r="QX390" s="38"/>
      <c r="QY390" s="38"/>
      <c r="QZ390" s="38"/>
      <c r="RA390" s="38"/>
      <c r="RB390" s="38"/>
      <c r="RC390" s="38"/>
      <c r="RD390" s="38"/>
      <c r="RE390" s="38"/>
      <c r="RF390" s="38"/>
      <c r="RG390" s="38"/>
      <c r="RH390" s="38"/>
      <c r="RI390" s="38"/>
      <c r="RJ390" s="38"/>
      <c r="RK390" s="38"/>
      <c r="RL390" s="38"/>
      <c r="RM390" s="38"/>
      <c r="RN390" s="38"/>
      <c r="RO390" s="38"/>
      <c r="RP390" s="38"/>
      <c r="RQ390" s="38"/>
      <c r="RR390" s="38"/>
      <c r="RS390" s="38"/>
      <c r="RT390" s="38"/>
      <c r="RU390" s="38"/>
      <c r="RV390" s="38"/>
      <c r="RW390" s="38"/>
      <c r="RX390" s="38"/>
      <c r="RY390" s="38"/>
      <c r="RZ390" s="38"/>
      <c r="SA390" s="38"/>
      <c r="SB390" s="38"/>
      <c r="SC390" s="38"/>
      <c r="SD390" s="38"/>
      <c r="SE390" s="38"/>
      <c r="SF390" s="38"/>
      <c r="SG390" s="38"/>
      <c r="SH390" s="38"/>
      <c r="SI390" s="38"/>
      <c r="SJ390" s="38"/>
      <c r="SK390" s="38"/>
      <c r="SL390" s="38"/>
      <c r="SM390" s="38"/>
      <c r="SN390" s="38"/>
      <c r="SO390" s="38"/>
      <c r="SP390" s="38"/>
      <c r="SQ390" s="38"/>
      <c r="SR390" s="38"/>
      <c r="SS390" s="38"/>
      <c r="ST390" s="38"/>
      <c r="SU390" s="38"/>
      <c r="SV390" s="38"/>
      <c r="SW390" s="38"/>
      <c r="SX390" s="38"/>
      <c r="SY390" s="38"/>
      <c r="SZ390" s="38"/>
      <c r="TA390" s="38"/>
      <c r="TB390" s="38"/>
      <c r="TC390" s="38"/>
      <c r="TD390" s="38"/>
      <c r="TE390" s="38"/>
      <c r="TF390" s="38"/>
      <c r="TG390" s="38"/>
      <c r="TH390" s="38"/>
      <c r="TI390" s="38"/>
      <c r="TJ390" s="38"/>
      <c r="TK390" s="38"/>
      <c r="TL390" s="38"/>
      <c r="TM390" s="38"/>
      <c r="TN390" s="38"/>
      <c r="TO390" s="38"/>
      <c r="TP390" s="38"/>
      <c r="TQ390" s="38"/>
      <c r="TR390" s="38"/>
      <c r="TS390" s="38"/>
      <c r="TT390" s="38"/>
      <c r="TU390" s="38"/>
      <c r="TV390" s="38"/>
      <c r="TW390" s="38"/>
      <c r="TX390" s="38"/>
      <c r="TY390" s="38"/>
      <c r="TZ390" s="38"/>
      <c r="UA390" s="38"/>
      <c r="UB390" s="38"/>
      <c r="UC390" s="38"/>
      <c r="UD390" s="38"/>
      <c r="UE390" s="38"/>
      <c r="UF390" s="38"/>
      <c r="UG390" s="38"/>
      <c r="UH390" s="38"/>
      <c r="UI390" s="38"/>
      <c r="UJ390" s="38"/>
      <c r="UK390" s="38"/>
      <c r="UL390" s="38"/>
      <c r="UM390" s="38"/>
      <c r="UN390" s="38"/>
      <c r="UO390" s="38"/>
      <c r="UP390" s="38"/>
      <c r="UQ390" s="38"/>
      <c r="UR390" s="38"/>
      <c r="US390" s="38"/>
      <c r="UT390" s="38"/>
      <c r="UU390" s="38"/>
      <c r="UV390" s="38"/>
      <c r="UW390" s="38"/>
      <c r="UX390" s="38"/>
      <c r="UY390" s="38"/>
      <c r="UZ390" s="38"/>
      <c r="VA390" s="38"/>
      <c r="VB390" s="38"/>
      <c r="VC390" s="38"/>
      <c r="VD390" s="38"/>
      <c r="VE390" s="38"/>
      <c r="VF390" s="38"/>
      <c r="VG390" s="38"/>
      <c r="VH390" s="38"/>
      <c r="VI390" s="38"/>
      <c r="VJ390" s="38"/>
      <c r="VK390" s="38"/>
      <c r="VL390" s="38"/>
      <c r="VM390" s="38"/>
      <c r="VN390" s="38"/>
      <c r="VO390" s="38"/>
      <c r="VP390" s="38"/>
      <c r="VQ390" s="38"/>
      <c r="VR390" s="38"/>
      <c r="VS390" s="38"/>
      <c r="VT390" s="38"/>
      <c r="VU390" s="38"/>
      <c r="VV390" s="38"/>
      <c r="VW390" s="38"/>
      <c r="VX390" s="38"/>
      <c r="VY390" s="38"/>
      <c r="VZ390" s="38"/>
      <c r="WA390" s="38"/>
      <c r="WB390" s="38"/>
      <c r="WC390" s="38"/>
      <c r="WD390" s="38"/>
    </row>
    <row r="391" spans="1:602" s="40" customFormat="1" ht="85.5" customHeight="1">
      <c r="A391" s="507"/>
      <c r="B391" s="508" t="s">
        <v>856</v>
      </c>
      <c r="C391" s="530"/>
      <c r="D391" s="596"/>
      <c r="E391" s="56"/>
      <c r="F391" s="550"/>
      <c r="G391" s="550"/>
      <c r="H391" s="550"/>
      <c r="I391" s="533" t="s">
        <v>14</v>
      </c>
      <c r="J391" s="533" t="s">
        <v>141</v>
      </c>
      <c r="K391" s="64" t="s">
        <v>855</v>
      </c>
      <c r="L391" s="512" t="s">
        <v>146</v>
      </c>
      <c r="M391" s="505">
        <f t="shared" ref="M391:R391" si="43">M392</f>
        <v>29200</v>
      </c>
      <c r="N391" s="505">
        <f t="shared" si="43"/>
        <v>29200</v>
      </c>
      <c r="O391" s="505">
        <f t="shared" si="43"/>
        <v>15300</v>
      </c>
      <c r="P391" s="513">
        <f t="shared" si="43"/>
        <v>19100</v>
      </c>
      <c r="Q391" s="554">
        <f t="shared" si="43"/>
        <v>0</v>
      </c>
      <c r="R391" s="554">
        <f t="shared" si="43"/>
        <v>0</v>
      </c>
      <c r="S391" s="514"/>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row>
    <row r="392" spans="1:602" s="37" customFormat="1" ht="15">
      <c r="A392" s="507"/>
      <c r="B392" s="515"/>
      <c r="C392" s="530"/>
      <c r="D392" s="596"/>
      <c r="E392" s="56"/>
      <c r="F392" s="550"/>
      <c r="G392" s="550"/>
      <c r="H392" s="550"/>
      <c r="I392" s="533" t="s">
        <v>14</v>
      </c>
      <c r="J392" s="533" t="s">
        <v>141</v>
      </c>
      <c r="K392" s="533" t="s">
        <v>855</v>
      </c>
      <c r="L392" s="519" t="s">
        <v>202</v>
      </c>
      <c r="M392" s="520">
        <v>29200</v>
      </c>
      <c r="N392" s="520">
        <v>29200</v>
      </c>
      <c r="O392" s="520">
        <v>15300</v>
      </c>
      <c r="P392" s="521">
        <v>19100</v>
      </c>
      <c r="Q392" s="522">
        <v>0</v>
      </c>
      <c r="R392" s="522">
        <v>0</v>
      </c>
      <c r="S392" s="514">
        <v>3</v>
      </c>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c r="EA392" s="38"/>
      <c r="EB392" s="38"/>
      <c r="EC392" s="38"/>
      <c r="ED392" s="38"/>
      <c r="EE392" s="38"/>
      <c r="EF392" s="38"/>
      <c r="EG392" s="38"/>
      <c r="EH392" s="38"/>
      <c r="EI392" s="38"/>
      <c r="EJ392" s="38"/>
      <c r="EK392" s="38"/>
      <c r="EL392" s="38"/>
      <c r="EM392" s="38"/>
      <c r="EN392" s="38"/>
      <c r="EO392" s="38"/>
      <c r="EP392" s="38"/>
      <c r="EQ392" s="38"/>
      <c r="ER392" s="38"/>
      <c r="ES392" s="38"/>
      <c r="ET392" s="38"/>
      <c r="EU392" s="38"/>
      <c r="EV392" s="38"/>
      <c r="EW392" s="38"/>
      <c r="EX392" s="38"/>
      <c r="EY392" s="38"/>
      <c r="EZ392" s="38"/>
      <c r="FA392" s="38"/>
      <c r="FB392" s="38"/>
      <c r="FC392" s="38"/>
      <c r="FD392" s="38"/>
      <c r="FE392" s="38"/>
      <c r="FF392" s="38"/>
      <c r="FG392" s="38"/>
      <c r="FH392" s="38"/>
      <c r="FI392" s="38"/>
      <c r="FJ392" s="38"/>
      <c r="FK392" s="38"/>
      <c r="FL392" s="38"/>
      <c r="FM392" s="38"/>
      <c r="FN392" s="38"/>
      <c r="FO392" s="38"/>
      <c r="FP392" s="38"/>
      <c r="FQ392" s="38"/>
      <c r="FR392" s="38"/>
      <c r="FS392" s="38"/>
      <c r="FT392" s="38"/>
      <c r="FU392" s="38"/>
      <c r="FV392" s="38"/>
      <c r="FW392" s="38"/>
      <c r="FX392" s="38"/>
      <c r="FY392" s="38"/>
      <c r="FZ392" s="38"/>
      <c r="GA392" s="38"/>
      <c r="GB392" s="38"/>
      <c r="GC392" s="38"/>
      <c r="GD392" s="38"/>
      <c r="GE392" s="38"/>
      <c r="GF392" s="38"/>
      <c r="GG392" s="38"/>
      <c r="GH392" s="38"/>
      <c r="GI392" s="38"/>
      <c r="GJ392" s="38"/>
      <c r="GK392" s="38"/>
      <c r="GL392" s="38"/>
      <c r="GM392" s="38"/>
      <c r="GN392" s="38"/>
      <c r="GO392" s="38"/>
      <c r="GP392" s="38"/>
      <c r="GQ392" s="38"/>
      <c r="GR392" s="38"/>
      <c r="GS392" s="38"/>
      <c r="GT392" s="38"/>
      <c r="GU392" s="38"/>
      <c r="GV392" s="38"/>
      <c r="GW392" s="38"/>
      <c r="GX392" s="38"/>
      <c r="GY392" s="38"/>
      <c r="GZ392" s="38"/>
      <c r="HA392" s="38"/>
      <c r="HB392" s="38"/>
      <c r="HC392" s="38"/>
      <c r="HD392" s="38"/>
      <c r="HE392" s="38"/>
      <c r="HF392" s="38"/>
      <c r="HG392" s="38"/>
      <c r="HH392" s="38"/>
      <c r="HI392" s="38"/>
      <c r="HJ392" s="38"/>
      <c r="HK392" s="38"/>
      <c r="HL392" s="38"/>
      <c r="HM392" s="38"/>
      <c r="HN392" s="38"/>
      <c r="HO392" s="38"/>
      <c r="HP392" s="38"/>
      <c r="HQ392" s="38"/>
      <c r="HR392" s="38"/>
      <c r="HS392" s="38"/>
      <c r="HT392" s="38"/>
      <c r="HU392" s="38"/>
      <c r="HV392" s="38"/>
      <c r="HW392" s="38"/>
      <c r="HX392" s="38"/>
      <c r="HY392" s="38"/>
      <c r="HZ392" s="38"/>
      <c r="IA392" s="38"/>
      <c r="IB392" s="38"/>
      <c r="IC392" s="38"/>
      <c r="ID392" s="38"/>
      <c r="IE392" s="38"/>
      <c r="IF392" s="38"/>
      <c r="IG392" s="38"/>
      <c r="IH392" s="38"/>
      <c r="II392" s="38"/>
      <c r="IJ392" s="38"/>
      <c r="IK392" s="38"/>
      <c r="IL392" s="38"/>
      <c r="IM392" s="38"/>
      <c r="IN392" s="38"/>
      <c r="IO392" s="38"/>
      <c r="IP392" s="38"/>
      <c r="IQ392" s="38"/>
      <c r="IR392" s="38"/>
      <c r="IS392" s="38"/>
      <c r="IT392" s="38"/>
      <c r="IU392" s="38"/>
      <c r="IV392" s="38"/>
      <c r="IW392" s="38"/>
      <c r="IX392" s="38"/>
      <c r="IY392" s="38"/>
      <c r="IZ392" s="38"/>
      <c r="JA392" s="38"/>
      <c r="JB392" s="38"/>
      <c r="JC392" s="38"/>
      <c r="JD392" s="38"/>
      <c r="JE392" s="38"/>
      <c r="JF392" s="38"/>
      <c r="JG392" s="38"/>
      <c r="JH392" s="38"/>
      <c r="JI392" s="38"/>
      <c r="JJ392" s="38"/>
      <c r="JK392" s="38"/>
      <c r="JL392" s="38"/>
      <c r="JM392" s="38"/>
      <c r="JN392" s="38"/>
      <c r="JO392" s="38"/>
      <c r="JP392" s="38"/>
      <c r="JQ392" s="38"/>
      <c r="JR392" s="38"/>
      <c r="JS392" s="38"/>
      <c r="JT392" s="38"/>
      <c r="JU392" s="38"/>
      <c r="JV392" s="38"/>
      <c r="JW392" s="38"/>
      <c r="JX392" s="38"/>
      <c r="JY392" s="38"/>
      <c r="JZ392" s="38"/>
      <c r="KA392" s="38"/>
      <c r="KB392" s="38"/>
      <c r="KC392" s="38"/>
      <c r="KD392" s="38"/>
      <c r="KE392" s="38"/>
      <c r="KF392" s="38"/>
      <c r="KG392" s="38"/>
      <c r="KH392" s="38"/>
      <c r="KI392" s="38"/>
      <c r="KJ392" s="38"/>
      <c r="KK392" s="38"/>
      <c r="KL392" s="38"/>
      <c r="KM392" s="38"/>
      <c r="KN392" s="38"/>
      <c r="KO392" s="38"/>
      <c r="KP392" s="38"/>
      <c r="KQ392" s="38"/>
      <c r="KR392" s="38"/>
      <c r="KS392" s="38"/>
      <c r="KT392" s="38"/>
      <c r="KU392" s="38"/>
      <c r="KV392" s="38"/>
      <c r="KW392" s="38"/>
      <c r="KX392" s="38"/>
      <c r="KY392" s="38"/>
      <c r="KZ392" s="38"/>
      <c r="LA392" s="38"/>
      <c r="LB392" s="38"/>
      <c r="LC392" s="38"/>
      <c r="LD392" s="38"/>
      <c r="LE392" s="38"/>
      <c r="LF392" s="38"/>
      <c r="LG392" s="38"/>
      <c r="LH392" s="38"/>
      <c r="LI392" s="38"/>
      <c r="LJ392" s="38"/>
      <c r="LK392" s="38"/>
      <c r="LL392" s="38"/>
      <c r="LM392" s="38"/>
      <c r="LN392" s="38"/>
      <c r="LO392" s="38"/>
      <c r="LP392" s="38"/>
      <c r="LQ392" s="38"/>
      <c r="LR392" s="38"/>
      <c r="LS392" s="38"/>
      <c r="LT392" s="38"/>
      <c r="LU392" s="38"/>
      <c r="LV392" s="38"/>
      <c r="LW392" s="38"/>
      <c r="LX392" s="38"/>
      <c r="LY392" s="38"/>
      <c r="LZ392" s="38"/>
      <c r="MA392" s="38"/>
      <c r="MB392" s="38"/>
      <c r="MC392" s="38"/>
      <c r="MD392" s="38"/>
      <c r="ME392" s="38"/>
      <c r="MF392" s="38"/>
      <c r="MG392" s="38"/>
      <c r="MH392" s="38"/>
      <c r="MI392" s="38"/>
      <c r="MJ392" s="38"/>
      <c r="MK392" s="38"/>
      <c r="ML392" s="38"/>
      <c r="MM392" s="38"/>
      <c r="MN392" s="38"/>
      <c r="MO392" s="38"/>
      <c r="MP392" s="38"/>
      <c r="MQ392" s="38"/>
      <c r="MR392" s="38"/>
      <c r="MS392" s="38"/>
      <c r="MT392" s="38"/>
      <c r="MU392" s="38"/>
      <c r="MV392" s="38"/>
      <c r="MW392" s="38"/>
      <c r="MX392" s="38"/>
      <c r="MY392" s="38"/>
      <c r="MZ392" s="38"/>
      <c r="NA392" s="38"/>
      <c r="NB392" s="38"/>
      <c r="NC392" s="38"/>
      <c r="ND392" s="38"/>
      <c r="NE392" s="38"/>
      <c r="NF392" s="38"/>
      <c r="NG392" s="38"/>
      <c r="NH392" s="38"/>
      <c r="NI392" s="38"/>
      <c r="NJ392" s="38"/>
      <c r="NK392" s="38"/>
      <c r="NL392" s="38"/>
      <c r="NM392" s="38"/>
      <c r="NN392" s="38"/>
      <c r="NO392" s="38"/>
      <c r="NP392" s="38"/>
      <c r="NQ392" s="38"/>
      <c r="NR392" s="38"/>
      <c r="NS392" s="38"/>
      <c r="NT392" s="38"/>
      <c r="NU392" s="38"/>
      <c r="NV392" s="38"/>
      <c r="NW392" s="38"/>
      <c r="NX392" s="38"/>
      <c r="NY392" s="38"/>
      <c r="NZ392" s="38"/>
      <c r="OA392" s="38"/>
      <c r="OB392" s="38"/>
      <c r="OC392" s="38"/>
      <c r="OD392" s="38"/>
      <c r="OE392" s="38"/>
      <c r="OF392" s="38"/>
      <c r="OG392" s="38"/>
      <c r="OH392" s="38"/>
      <c r="OI392" s="38"/>
      <c r="OJ392" s="38"/>
      <c r="OK392" s="38"/>
      <c r="OL392" s="38"/>
      <c r="OM392" s="38"/>
      <c r="ON392" s="38"/>
      <c r="OO392" s="38"/>
      <c r="OP392" s="38"/>
      <c r="OQ392" s="38"/>
      <c r="OR392" s="38"/>
      <c r="OS392" s="38"/>
      <c r="OT392" s="38"/>
      <c r="OU392" s="38"/>
      <c r="OV392" s="38"/>
      <c r="OW392" s="38"/>
      <c r="OX392" s="38"/>
      <c r="OY392" s="38"/>
      <c r="OZ392" s="38"/>
      <c r="PA392" s="38"/>
      <c r="PB392" s="38"/>
      <c r="PC392" s="38"/>
      <c r="PD392" s="38"/>
      <c r="PE392" s="38"/>
      <c r="PF392" s="38"/>
      <c r="PG392" s="38"/>
      <c r="PH392" s="38"/>
      <c r="PI392" s="38"/>
      <c r="PJ392" s="38"/>
      <c r="PK392" s="38"/>
      <c r="PL392" s="38"/>
      <c r="PM392" s="38"/>
      <c r="PN392" s="38"/>
      <c r="PO392" s="38"/>
      <c r="PP392" s="38"/>
      <c r="PQ392" s="38"/>
      <c r="PR392" s="38"/>
      <c r="PS392" s="38"/>
      <c r="PT392" s="38"/>
      <c r="PU392" s="38"/>
      <c r="PV392" s="38"/>
      <c r="PW392" s="38"/>
      <c r="PX392" s="38"/>
      <c r="PY392" s="38"/>
      <c r="PZ392" s="38"/>
      <c r="QA392" s="38"/>
      <c r="QB392" s="38"/>
      <c r="QC392" s="38"/>
      <c r="QD392" s="38"/>
      <c r="QE392" s="38"/>
      <c r="QF392" s="38"/>
      <c r="QG392" s="38"/>
      <c r="QH392" s="38"/>
      <c r="QI392" s="38"/>
      <c r="QJ392" s="38"/>
      <c r="QK392" s="38"/>
      <c r="QL392" s="38"/>
      <c r="QM392" s="38"/>
      <c r="QN392" s="38"/>
      <c r="QO392" s="38"/>
      <c r="QP392" s="38"/>
      <c r="QQ392" s="38"/>
      <c r="QR392" s="38"/>
      <c r="QS392" s="38"/>
      <c r="QT392" s="38"/>
      <c r="QU392" s="38"/>
      <c r="QV392" s="38"/>
      <c r="QW392" s="38"/>
      <c r="QX392" s="38"/>
      <c r="QY392" s="38"/>
      <c r="QZ392" s="38"/>
      <c r="RA392" s="38"/>
      <c r="RB392" s="38"/>
      <c r="RC392" s="38"/>
      <c r="RD392" s="38"/>
      <c r="RE392" s="38"/>
      <c r="RF392" s="38"/>
      <c r="RG392" s="38"/>
      <c r="RH392" s="38"/>
      <c r="RI392" s="38"/>
      <c r="RJ392" s="38"/>
      <c r="RK392" s="38"/>
      <c r="RL392" s="38"/>
      <c r="RM392" s="38"/>
      <c r="RN392" s="38"/>
      <c r="RO392" s="38"/>
      <c r="RP392" s="38"/>
      <c r="RQ392" s="38"/>
      <c r="RR392" s="38"/>
      <c r="RS392" s="38"/>
      <c r="RT392" s="38"/>
      <c r="RU392" s="38"/>
      <c r="RV392" s="38"/>
      <c r="RW392" s="38"/>
      <c r="RX392" s="38"/>
      <c r="RY392" s="38"/>
      <c r="RZ392" s="38"/>
      <c r="SA392" s="38"/>
      <c r="SB392" s="38"/>
      <c r="SC392" s="38"/>
      <c r="SD392" s="38"/>
      <c r="SE392" s="38"/>
      <c r="SF392" s="38"/>
      <c r="SG392" s="38"/>
      <c r="SH392" s="38"/>
      <c r="SI392" s="38"/>
      <c r="SJ392" s="38"/>
      <c r="SK392" s="38"/>
      <c r="SL392" s="38"/>
      <c r="SM392" s="38"/>
      <c r="SN392" s="38"/>
      <c r="SO392" s="38"/>
      <c r="SP392" s="38"/>
      <c r="SQ392" s="38"/>
      <c r="SR392" s="38"/>
      <c r="SS392" s="38"/>
      <c r="ST392" s="38"/>
      <c r="SU392" s="38"/>
      <c r="SV392" s="38"/>
      <c r="SW392" s="38"/>
      <c r="SX392" s="38"/>
      <c r="SY392" s="38"/>
      <c r="SZ392" s="38"/>
      <c r="TA392" s="38"/>
      <c r="TB392" s="38"/>
      <c r="TC392" s="38"/>
      <c r="TD392" s="38"/>
      <c r="TE392" s="38"/>
      <c r="TF392" s="38"/>
      <c r="TG392" s="38"/>
      <c r="TH392" s="38"/>
      <c r="TI392" s="38"/>
      <c r="TJ392" s="38"/>
      <c r="TK392" s="38"/>
      <c r="TL392" s="38"/>
      <c r="TM392" s="38"/>
      <c r="TN392" s="38"/>
      <c r="TO392" s="38"/>
      <c r="TP392" s="38"/>
      <c r="TQ392" s="38"/>
      <c r="TR392" s="38"/>
      <c r="TS392" s="38"/>
      <c r="TT392" s="38"/>
      <c r="TU392" s="38"/>
      <c r="TV392" s="38"/>
      <c r="TW392" s="38"/>
      <c r="TX392" s="38"/>
      <c r="TY392" s="38"/>
      <c r="TZ392" s="38"/>
      <c r="UA392" s="38"/>
      <c r="UB392" s="38"/>
      <c r="UC392" s="38"/>
      <c r="UD392" s="38"/>
      <c r="UE392" s="38"/>
      <c r="UF392" s="38"/>
      <c r="UG392" s="38"/>
      <c r="UH392" s="38"/>
      <c r="UI392" s="38"/>
      <c r="UJ392" s="38"/>
      <c r="UK392" s="38"/>
      <c r="UL392" s="38"/>
      <c r="UM392" s="38"/>
      <c r="UN392" s="38"/>
      <c r="UO392" s="38"/>
      <c r="UP392" s="38"/>
      <c r="UQ392" s="38"/>
      <c r="UR392" s="38"/>
      <c r="US392" s="38"/>
      <c r="UT392" s="38"/>
      <c r="UU392" s="38"/>
      <c r="UV392" s="38"/>
      <c r="UW392" s="38"/>
      <c r="UX392" s="38"/>
      <c r="UY392" s="38"/>
      <c r="UZ392" s="38"/>
      <c r="VA392" s="38"/>
      <c r="VB392" s="38"/>
      <c r="VC392" s="38"/>
      <c r="VD392" s="38"/>
      <c r="VE392" s="38"/>
      <c r="VF392" s="38"/>
      <c r="VG392" s="38"/>
      <c r="VH392" s="38"/>
      <c r="VI392" s="38"/>
      <c r="VJ392" s="38"/>
      <c r="VK392" s="38"/>
      <c r="VL392" s="38"/>
      <c r="VM392" s="38"/>
      <c r="VN392" s="38"/>
      <c r="VO392" s="38"/>
      <c r="VP392" s="38"/>
      <c r="VQ392" s="38"/>
      <c r="VR392" s="38"/>
      <c r="VS392" s="38"/>
      <c r="VT392" s="38"/>
      <c r="VU392" s="38"/>
      <c r="VV392" s="38"/>
      <c r="VW392" s="38"/>
      <c r="VX392" s="38"/>
      <c r="VY392" s="38"/>
      <c r="VZ392" s="38"/>
      <c r="WA392" s="38"/>
      <c r="WB392" s="38"/>
      <c r="WC392" s="38"/>
      <c r="WD392" s="38"/>
    </row>
    <row r="393" spans="1:602" s="39" customFormat="1" ht="54" customHeight="1">
      <c r="A393" s="507"/>
      <c r="B393" s="542" t="s">
        <v>857</v>
      </c>
      <c r="C393" s="530"/>
      <c r="D393" s="550"/>
      <c r="E393" s="56"/>
      <c r="F393" s="550"/>
      <c r="G393" s="550"/>
      <c r="H393" s="550"/>
      <c r="I393" s="64" t="s">
        <v>14</v>
      </c>
      <c r="J393" s="64" t="s">
        <v>141</v>
      </c>
      <c r="K393" s="64" t="s">
        <v>855</v>
      </c>
      <c r="L393" s="512" t="s">
        <v>146</v>
      </c>
      <c r="M393" s="505">
        <f t="shared" ref="M393:R393" si="44">M394</f>
        <v>386825</v>
      </c>
      <c r="N393" s="505">
        <f t="shared" si="44"/>
        <v>386825</v>
      </c>
      <c r="O393" s="505">
        <f t="shared" si="44"/>
        <v>7800</v>
      </c>
      <c r="P393" s="513">
        <f t="shared" si="44"/>
        <v>9600</v>
      </c>
      <c r="Q393" s="554">
        <f t="shared" si="44"/>
        <v>0</v>
      </c>
      <c r="R393" s="554">
        <f t="shared" si="44"/>
        <v>0</v>
      </c>
      <c r="S393" s="514"/>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row>
    <row r="394" spans="1:602" s="37" customFormat="1" ht="15">
      <c r="A394" s="507"/>
      <c r="B394" s="515"/>
      <c r="C394" s="536"/>
      <c r="D394" s="552"/>
      <c r="E394" s="57"/>
      <c r="F394" s="552"/>
      <c r="G394" s="552"/>
      <c r="H394" s="552"/>
      <c r="I394" s="533" t="s">
        <v>14</v>
      </c>
      <c r="J394" s="533" t="s">
        <v>141</v>
      </c>
      <c r="K394" s="533" t="s">
        <v>855</v>
      </c>
      <c r="L394" s="519" t="s">
        <v>202</v>
      </c>
      <c r="M394" s="520">
        <v>386825</v>
      </c>
      <c r="N394" s="520">
        <v>386825</v>
      </c>
      <c r="O394" s="520">
        <v>7800</v>
      </c>
      <c r="P394" s="521">
        <v>9600</v>
      </c>
      <c r="Q394" s="522">
        <v>0</v>
      </c>
      <c r="R394" s="522">
        <v>0</v>
      </c>
      <c r="S394" s="514">
        <v>3</v>
      </c>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c r="EA394" s="38"/>
      <c r="EB394" s="38"/>
      <c r="EC394" s="38"/>
      <c r="ED394" s="38"/>
      <c r="EE394" s="38"/>
      <c r="EF394" s="38"/>
      <c r="EG394" s="38"/>
      <c r="EH394" s="38"/>
      <c r="EI394" s="38"/>
      <c r="EJ394" s="38"/>
      <c r="EK394" s="38"/>
      <c r="EL394" s="38"/>
      <c r="EM394" s="38"/>
      <c r="EN394" s="38"/>
      <c r="EO394" s="38"/>
      <c r="EP394" s="38"/>
      <c r="EQ394" s="38"/>
      <c r="ER394" s="38"/>
      <c r="ES394" s="38"/>
      <c r="ET394" s="38"/>
      <c r="EU394" s="38"/>
      <c r="EV394" s="38"/>
      <c r="EW394" s="38"/>
      <c r="EX394" s="38"/>
      <c r="EY394" s="38"/>
      <c r="EZ394" s="38"/>
      <c r="FA394" s="38"/>
      <c r="FB394" s="38"/>
      <c r="FC394" s="38"/>
      <c r="FD394" s="38"/>
      <c r="FE394" s="38"/>
      <c r="FF394" s="38"/>
      <c r="FG394" s="38"/>
      <c r="FH394" s="38"/>
      <c r="FI394" s="38"/>
      <c r="FJ394" s="38"/>
      <c r="FK394" s="38"/>
      <c r="FL394" s="38"/>
      <c r="FM394" s="38"/>
      <c r="FN394" s="38"/>
      <c r="FO394" s="38"/>
      <c r="FP394" s="38"/>
      <c r="FQ394" s="38"/>
      <c r="FR394" s="38"/>
      <c r="FS394" s="38"/>
      <c r="FT394" s="38"/>
      <c r="FU394" s="38"/>
      <c r="FV394" s="38"/>
      <c r="FW394" s="38"/>
      <c r="FX394" s="38"/>
      <c r="FY394" s="38"/>
      <c r="FZ394" s="38"/>
      <c r="GA394" s="38"/>
      <c r="GB394" s="38"/>
      <c r="GC394" s="38"/>
      <c r="GD394" s="38"/>
      <c r="GE394" s="38"/>
      <c r="GF394" s="38"/>
      <c r="GG394" s="38"/>
      <c r="GH394" s="38"/>
      <c r="GI394" s="38"/>
      <c r="GJ394" s="38"/>
      <c r="GK394" s="38"/>
      <c r="GL394" s="38"/>
      <c r="GM394" s="38"/>
      <c r="GN394" s="38"/>
      <c r="GO394" s="38"/>
      <c r="GP394" s="38"/>
      <c r="GQ394" s="38"/>
      <c r="GR394" s="38"/>
      <c r="GS394" s="38"/>
      <c r="GT394" s="38"/>
      <c r="GU394" s="38"/>
      <c r="GV394" s="38"/>
      <c r="GW394" s="38"/>
      <c r="GX394" s="38"/>
      <c r="GY394" s="38"/>
      <c r="GZ394" s="38"/>
      <c r="HA394" s="38"/>
      <c r="HB394" s="38"/>
      <c r="HC394" s="38"/>
      <c r="HD394" s="38"/>
      <c r="HE394" s="38"/>
      <c r="HF394" s="38"/>
      <c r="HG394" s="38"/>
      <c r="HH394" s="38"/>
      <c r="HI394" s="38"/>
      <c r="HJ394" s="38"/>
      <c r="HK394" s="38"/>
      <c r="HL394" s="38"/>
      <c r="HM394" s="38"/>
      <c r="HN394" s="38"/>
      <c r="HO394" s="38"/>
      <c r="HP394" s="38"/>
      <c r="HQ394" s="38"/>
      <c r="HR394" s="38"/>
      <c r="HS394" s="38"/>
      <c r="HT394" s="38"/>
      <c r="HU394" s="38"/>
      <c r="HV394" s="38"/>
      <c r="HW394" s="38"/>
      <c r="HX394" s="38"/>
      <c r="HY394" s="38"/>
      <c r="HZ394" s="38"/>
      <c r="IA394" s="38"/>
      <c r="IB394" s="38"/>
      <c r="IC394" s="38"/>
      <c r="ID394" s="38"/>
      <c r="IE394" s="38"/>
      <c r="IF394" s="38"/>
      <c r="IG394" s="38"/>
      <c r="IH394" s="38"/>
      <c r="II394" s="38"/>
      <c r="IJ394" s="38"/>
      <c r="IK394" s="38"/>
      <c r="IL394" s="38"/>
      <c r="IM394" s="38"/>
      <c r="IN394" s="38"/>
      <c r="IO394" s="38"/>
      <c r="IP394" s="38"/>
      <c r="IQ394" s="38"/>
      <c r="IR394" s="38"/>
      <c r="IS394" s="38"/>
      <c r="IT394" s="38"/>
      <c r="IU394" s="38"/>
      <c r="IV394" s="38"/>
      <c r="IW394" s="38"/>
      <c r="IX394" s="38"/>
      <c r="IY394" s="38"/>
      <c r="IZ394" s="38"/>
      <c r="JA394" s="38"/>
      <c r="JB394" s="38"/>
      <c r="JC394" s="38"/>
      <c r="JD394" s="38"/>
      <c r="JE394" s="38"/>
      <c r="JF394" s="38"/>
      <c r="JG394" s="38"/>
      <c r="JH394" s="38"/>
      <c r="JI394" s="38"/>
      <c r="JJ394" s="38"/>
      <c r="JK394" s="38"/>
      <c r="JL394" s="38"/>
      <c r="JM394" s="38"/>
      <c r="JN394" s="38"/>
      <c r="JO394" s="38"/>
      <c r="JP394" s="38"/>
      <c r="JQ394" s="38"/>
      <c r="JR394" s="38"/>
      <c r="JS394" s="38"/>
      <c r="JT394" s="38"/>
      <c r="JU394" s="38"/>
      <c r="JV394" s="38"/>
      <c r="JW394" s="38"/>
      <c r="JX394" s="38"/>
      <c r="JY394" s="38"/>
      <c r="JZ394" s="38"/>
      <c r="KA394" s="38"/>
      <c r="KB394" s="38"/>
      <c r="KC394" s="38"/>
      <c r="KD394" s="38"/>
      <c r="KE394" s="38"/>
      <c r="KF394" s="38"/>
      <c r="KG394" s="38"/>
      <c r="KH394" s="38"/>
      <c r="KI394" s="38"/>
      <c r="KJ394" s="38"/>
      <c r="KK394" s="38"/>
      <c r="KL394" s="38"/>
      <c r="KM394" s="38"/>
      <c r="KN394" s="38"/>
      <c r="KO394" s="38"/>
      <c r="KP394" s="38"/>
      <c r="KQ394" s="38"/>
      <c r="KR394" s="38"/>
      <c r="KS394" s="38"/>
      <c r="KT394" s="38"/>
      <c r="KU394" s="38"/>
      <c r="KV394" s="38"/>
      <c r="KW394" s="38"/>
      <c r="KX394" s="38"/>
      <c r="KY394" s="38"/>
      <c r="KZ394" s="38"/>
      <c r="LA394" s="38"/>
      <c r="LB394" s="38"/>
      <c r="LC394" s="38"/>
      <c r="LD394" s="38"/>
      <c r="LE394" s="38"/>
      <c r="LF394" s="38"/>
      <c r="LG394" s="38"/>
      <c r="LH394" s="38"/>
      <c r="LI394" s="38"/>
      <c r="LJ394" s="38"/>
      <c r="LK394" s="38"/>
      <c r="LL394" s="38"/>
      <c r="LM394" s="38"/>
      <c r="LN394" s="38"/>
      <c r="LO394" s="38"/>
      <c r="LP394" s="38"/>
      <c r="LQ394" s="38"/>
      <c r="LR394" s="38"/>
      <c r="LS394" s="38"/>
      <c r="LT394" s="38"/>
      <c r="LU394" s="38"/>
      <c r="LV394" s="38"/>
      <c r="LW394" s="38"/>
      <c r="LX394" s="38"/>
      <c r="LY394" s="38"/>
      <c r="LZ394" s="38"/>
      <c r="MA394" s="38"/>
      <c r="MB394" s="38"/>
      <c r="MC394" s="38"/>
      <c r="MD394" s="38"/>
      <c r="ME394" s="38"/>
      <c r="MF394" s="38"/>
      <c r="MG394" s="38"/>
      <c r="MH394" s="38"/>
      <c r="MI394" s="38"/>
      <c r="MJ394" s="38"/>
      <c r="MK394" s="38"/>
      <c r="ML394" s="38"/>
      <c r="MM394" s="38"/>
      <c r="MN394" s="38"/>
      <c r="MO394" s="38"/>
      <c r="MP394" s="38"/>
      <c r="MQ394" s="38"/>
      <c r="MR394" s="38"/>
      <c r="MS394" s="38"/>
      <c r="MT394" s="38"/>
      <c r="MU394" s="38"/>
      <c r="MV394" s="38"/>
      <c r="MW394" s="38"/>
      <c r="MX394" s="38"/>
      <c r="MY394" s="38"/>
      <c r="MZ394" s="38"/>
      <c r="NA394" s="38"/>
      <c r="NB394" s="38"/>
      <c r="NC394" s="38"/>
      <c r="ND394" s="38"/>
      <c r="NE394" s="38"/>
      <c r="NF394" s="38"/>
      <c r="NG394" s="38"/>
      <c r="NH394" s="38"/>
      <c r="NI394" s="38"/>
      <c r="NJ394" s="38"/>
      <c r="NK394" s="38"/>
      <c r="NL394" s="38"/>
      <c r="NM394" s="38"/>
      <c r="NN394" s="38"/>
      <c r="NO394" s="38"/>
      <c r="NP394" s="38"/>
      <c r="NQ394" s="38"/>
      <c r="NR394" s="38"/>
      <c r="NS394" s="38"/>
      <c r="NT394" s="38"/>
      <c r="NU394" s="38"/>
      <c r="NV394" s="38"/>
      <c r="NW394" s="38"/>
      <c r="NX394" s="38"/>
      <c r="NY394" s="38"/>
      <c r="NZ394" s="38"/>
      <c r="OA394" s="38"/>
      <c r="OB394" s="38"/>
      <c r="OC394" s="38"/>
      <c r="OD394" s="38"/>
      <c r="OE394" s="38"/>
      <c r="OF394" s="38"/>
      <c r="OG394" s="38"/>
      <c r="OH394" s="38"/>
      <c r="OI394" s="38"/>
      <c r="OJ394" s="38"/>
      <c r="OK394" s="38"/>
      <c r="OL394" s="38"/>
      <c r="OM394" s="38"/>
      <c r="ON394" s="38"/>
      <c r="OO394" s="38"/>
      <c r="OP394" s="38"/>
      <c r="OQ394" s="38"/>
      <c r="OR394" s="38"/>
      <c r="OS394" s="38"/>
      <c r="OT394" s="38"/>
      <c r="OU394" s="38"/>
      <c r="OV394" s="38"/>
      <c r="OW394" s="38"/>
      <c r="OX394" s="38"/>
      <c r="OY394" s="38"/>
      <c r="OZ394" s="38"/>
      <c r="PA394" s="38"/>
      <c r="PB394" s="38"/>
      <c r="PC394" s="38"/>
      <c r="PD394" s="38"/>
      <c r="PE394" s="38"/>
      <c r="PF394" s="38"/>
      <c r="PG394" s="38"/>
      <c r="PH394" s="38"/>
      <c r="PI394" s="38"/>
      <c r="PJ394" s="38"/>
      <c r="PK394" s="38"/>
      <c r="PL394" s="38"/>
      <c r="PM394" s="38"/>
      <c r="PN394" s="38"/>
      <c r="PO394" s="38"/>
      <c r="PP394" s="38"/>
      <c r="PQ394" s="38"/>
      <c r="PR394" s="38"/>
      <c r="PS394" s="38"/>
      <c r="PT394" s="38"/>
      <c r="PU394" s="38"/>
      <c r="PV394" s="38"/>
      <c r="PW394" s="38"/>
      <c r="PX394" s="38"/>
      <c r="PY394" s="38"/>
      <c r="PZ394" s="38"/>
      <c r="QA394" s="38"/>
      <c r="QB394" s="38"/>
      <c r="QC394" s="38"/>
      <c r="QD394" s="38"/>
      <c r="QE394" s="38"/>
      <c r="QF394" s="38"/>
      <c r="QG394" s="38"/>
      <c r="QH394" s="38"/>
      <c r="QI394" s="38"/>
      <c r="QJ394" s="38"/>
      <c r="QK394" s="38"/>
      <c r="QL394" s="38"/>
      <c r="QM394" s="38"/>
      <c r="QN394" s="38"/>
      <c r="QO394" s="38"/>
      <c r="QP394" s="38"/>
      <c r="QQ394" s="38"/>
      <c r="QR394" s="38"/>
      <c r="QS394" s="38"/>
      <c r="QT394" s="38"/>
      <c r="QU394" s="38"/>
      <c r="QV394" s="38"/>
      <c r="QW394" s="38"/>
      <c r="QX394" s="38"/>
      <c r="QY394" s="38"/>
      <c r="QZ394" s="38"/>
      <c r="RA394" s="38"/>
      <c r="RB394" s="38"/>
      <c r="RC394" s="38"/>
      <c r="RD394" s="38"/>
      <c r="RE394" s="38"/>
      <c r="RF394" s="38"/>
      <c r="RG394" s="38"/>
      <c r="RH394" s="38"/>
      <c r="RI394" s="38"/>
      <c r="RJ394" s="38"/>
      <c r="RK394" s="38"/>
      <c r="RL394" s="38"/>
      <c r="RM394" s="38"/>
      <c r="RN394" s="38"/>
      <c r="RO394" s="38"/>
      <c r="RP394" s="38"/>
      <c r="RQ394" s="38"/>
      <c r="RR394" s="38"/>
      <c r="RS394" s="38"/>
      <c r="RT394" s="38"/>
      <c r="RU394" s="38"/>
      <c r="RV394" s="38"/>
      <c r="RW394" s="38"/>
      <c r="RX394" s="38"/>
      <c r="RY394" s="38"/>
      <c r="RZ394" s="38"/>
      <c r="SA394" s="38"/>
      <c r="SB394" s="38"/>
      <c r="SC394" s="38"/>
      <c r="SD394" s="38"/>
      <c r="SE394" s="38"/>
      <c r="SF394" s="38"/>
      <c r="SG394" s="38"/>
      <c r="SH394" s="38"/>
      <c r="SI394" s="38"/>
      <c r="SJ394" s="38"/>
      <c r="SK394" s="38"/>
      <c r="SL394" s="38"/>
      <c r="SM394" s="38"/>
      <c r="SN394" s="38"/>
      <c r="SO394" s="38"/>
      <c r="SP394" s="38"/>
      <c r="SQ394" s="38"/>
      <c r="SR394" s="38"/>
      <c r="SS394" s="38"/>
      <c r="ST394" s="38"/>
      <c r="SU394" s="38"/>
      <c r="SV394" s="38"/>
      <c r="SW394" s="38"/>
      <c r="SX394" s="38"/>
      <c r="SY394" s="38"/>
      <c r="SZ394" s="38"/>
      <c r="TA394" s="38"/>
      <c r="TB394" s="38"/>
      <c r="TC394" s="38"/>
      <c r="TD394" s="38"/>
      <c r="TE394" s="38"/>
      <c r="TF394" s="38"/>
      <c r="TG394" s="38"/>
      <c r="TH394" s="38"/>
      <c r="TI394" s="38"/>
      <c r="TJ394" s="38"/>
      <c r="TK394" s="38"/>
      <c r="TL394" s="38"/>
      <c r="TM394" s="38"/>
      <c r="TN394" s="38"/>
      <c r="TO394" s="38"/>
      <c r="TP394" s="38"/>
      <c r="TQ394" s="38"/>
      <c r="TR394" s="38"/>
      <c r="TS394" s="38"/>
      <c r="TT394" s="38"/>
      <c r="TU394" s="38"/>
      <c r="TV394" s="38"/>
      <c r="TW394" s="38"/>
      <c r="TX394" s="38"/>
      <c r="TY394" s="38"/>
      <c r="TZ394" s="38"/>
      <c r="UA394" s="38"/>
      <c r="UB394" s="38"/>
      <c r="UC394" s="38"/>
      <c r="UD394" s="38"/>
      <c r="UE394" s="38"/>
      <c r="UF394" s="38"/>
      <c r="UG394" s="38"/>
      <c r="UH394" s="38"/>
      <c r="UI394" s="38"/>
      <c r="UJ394" s="38"/>
      <c r="UK394" s="38"/>
      <c r="UL394" s="38"/>
      <c r="UM394" s="38"/>
      <c r="UN394" s="38"/>
      <c r="UO394" s="38"/>
      <c r="UP394" s="38"/>
      <c r="UQ394" s="38"/>
      <c r="UR394" s="38"/>
      <c r="US394" s="38"/>
      <c r="UT394" s="38"/>
      <c r="UU394" s="38"/>
      <c r="UV394" s="38"/>
      <c r="UW394" s="38"/>
      <c r="UX394" s="38"/>
      <c r="UY394" s="38"/>
      <c r="UZ394" s="38"/>
      <c r="VA394" s="38"/>
      <c r="VB394" s="38"/>
      <c r="VC394" s="38"/>
      <c r="VD394" s="38"/>
      <c r="VE394" s="38"/>
      <c r="VF394" s="38"/>
      <c r="VG394" s="38"/>
      <c r="VH394" s="38"/>
      <c r="VI394" s="38"/>
      <c r="VJ394" s="38"/>
      <c r="VK394" s="38"/>
      <c r="VL394" s="38"/>
      <c r="VM394" s="38"/>
      <c r="VN394" s="38"/>
      <c r="VO394" s="38"/>
      <c r="VP394" s="38"/>
      <c r="VQ394" s="38"/>
      <c r="VR394" s="38"/>
      <c r="VS394" s="38"/>
      <c r="VT394" s="38"/>
      <c r="VU394" s="38"/>
      <c r="VV394" s="38"/>
      <c r="VW394" s="38"/>
      <c r="VX394" s="38"/>
      <c r="VY394" s="38"/>
      <c r="VZ394" s="38"/>
      <c r="WA394" s="38"/>
      <c r="WB394" s="38"/>
      <c r="WC394" s="38"/>
      <c r="WD394" s="38"/>
    </row>
    <row r="395" spans="1:602" s="40" customFormat="1" ht="84" customHeight="1">
      <c r="A395" s="507"/>
      <c r="B395" s="262" t="s">
        <v>858</v>
      </c>
      <c r="C395" s="527" t="s">
        <v>859</v>
      </c>
      <c r="D395" s="50" t="s">
        <v>787</v>
      </c>
      <c r="E395" s="55" t="s">
        <v>860</v>
      </c>
      <c r="F395" s="55" t="s">
        <v>136</v>
      </c>
      <c r="G395" s="518">
        <v>43466</v>
      </c>
      <c r="H395" s="55" t="s">
        <v>137</v>
      </c>
      <c r="I395" s="512" t="s">
        <v>14</v>
      </c>
      <c r="J395" s="512" t="s">
        <v>141</v>
      </c>
      <c r="K395" s="512" t="s">
        <v>861</v>
      </c>
      <c r="L395" s="512" t="s">
        <v>146</v>
      </c>
      <c r="M395" s="505">
        <f t="shared" ref="M395:R395" si="45">M396</f>
        <v>0</v>
      </c>
      <c r="N395" s="505">
        <f t="shared" si="45"/>
        <v>0</v>
      </c>
      <c r="O395" s="505">
        <f t="shared" si="45"/>
        <v>0</v>
      </c>
      <c r="P395" s="513">
        <f>P396</f>
        <v>0</v>
      </c>
      <c r="Q395" s="554">
        <f t="shared" si="45"/>
        <v>3234000</v>
      </c>
      <c r="R395" s="554">
        <f t="shared" si="45"/>
        <v>3234000</v>
      </c>
      <c r="S395" s="555"/>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c r="EA395" s="38"/>
      <c r="EB395" s="38"/>
      <c r="EC395" s="38"/>
      <c r="ED395" s="38"/>
      <c r="EE395" s="38"/>
      <c r="EF395" s="38"/>
      <c r="EG395" s="38"/>
      <c r="EH395" s="38"/>
      <c r="EI395" s="38"/>
      <c r="EJ395" s="38"/>
      <c r="EK395" s="38"/>
      <c r="EL395" s="38"/>
      <c r="EM395" s="38"/>
      <c r="EN395" s="38"/>
      <c r="EO395" s="38"/>
      <c r="EP395" s="38"/>
      <c r="EQ395" s="38"/>
      <c r="ER395" s="38"/>
      <c r="ES395" s="38"/>
      <c r="ET395" s="38"/>
      <c r="EU395" s="38"/>
      <c r="EV395" s="38"/>
      <c r="EW395" s="38"/>
      <c r="EX395" s="38"/>
      <c r="EY395" s="38"/>
      <c r="EZ395" s="38"/>
      <c r="FA395" s="38"/>
      <c r="FB395" s="38"/>
      <c r="FC395" s="38"/>
      <c r="FD395" s="38"/>
      <c r="FE395" s="38"/>
      <c r="FF395" s="38"/>
      <c r="FG395" s="38"/>
      <c r="FH395" s="38"/>
      <c r="FI395" s="38"/>
      <c r="FJ395" s="38"/>
      <c r="FK395" s="38"/>
      <c r="FL395" s="38"/>
      <c r="FM395" s="38"/>
      <c r="FN395" s="38"/>
      <c r="FO395" s="38"/>
      <c r="FP395" s="38"/>
      <c r="FQ395" s="38"/>
      <c r="FR395" s="38"/>
      <c r="FS395" s="38"/>
      <c r="FT395" s="38"/>
      <c r="FU395" s="38"/>
      <c r="FV395" s="38"/>
      <c r="FW395" s="38"/>
      <c r="FX395" s="38"/>
      <c r="FY395" s="38"/>
      <c r="FZ395" s="38"/>
      <c r="GA395" s="38"/>
      <c r="GB395" s="38"/>
      <c r="GC395" s="38"/>
      <c r="GD395" s="38"/>
      <c r="GE395" s="38"/>
      <c r="GF395" s="38"/>
      <c r="GG395" s="38"/>
      <c r="GH395" s="38"/>
      <c r="GI395" s="38"/>
      <c r="GJ395" s="38"/>
      <c r="GK395" s="38"/>
      <c r="GL395" s="38"/>
      <c r="GM395" s="38"/>
      <c r="GN395" s="38"/>
      <c r="GO395" s="38"/>
      <c r="GP395" s="38"/>
      <c r="GQ395" s="38"/>
      <c r="GR395" s="38"/>
      <c r="GS395" s="38"/>
      <c r="GT395" s="38"/>
      <c r="GU395" s="38"/>
      <c r="GV395" s="38"/>
      <c r="GW395" s="38"/>
      <c r="GX395" s="38"/>
      <c r="GY395" s="38"/>
      <c r="GZ395" s="38"/>
      <c r="HA395" s="38"/>
      <c r="HB395" s="38"/>
      <c r="HC395" s="38"/>
      <c r="HD395" s="38"/>
      <c r="HE395" s="38"/>
      <c r="HF395" s="38"/>
      <c r="HG395" s="38"/>
      <c r="HH395" s="38"/>
      <c r="HI395" s="38"/>
      <c r="HJ395" s="38"/>
      <c r="HK395" s="38"/>
      <c r="HL395" s="38"/>
      <c r="HM395" s="38"/>
      <c r="HN395" s="38"/>
      <c r="HO395" s="38"/>
      <c r="HP395" s="38"/>
      <c r="HQ395" s="38"/>
      <c r="HR395" s="38"/>
      <c r="HS395" s="38"/>
      <c r="HT395" s="38"/>
      <c r="HU395" s="38"/>
      <c r="HV395" s="38"/>
      <c r="HW395" s="38"/>
      <c r="HX395" s="38"/>
      <c r="HY395" s="38"/>
      <c r="HZ395" s="38"/>
      <c r="IA395" s="38"/>
      <c r="IB395" s="38"/>
      <c r="IC395" s="38"/>
      <c r="ID395" s="38"/>
      <c r="IE395" s="38"/>
      <c r="IF395" s="38"/>
      <c r="IG395" s="38"/>
      <c r="IH395" s="38"/>
      <c r="II395" s="38"/>
      <c r="IJ395" s="38"/>
      <c r="IK395" s="38"/>
      <c r="IL395" s="38"/>
      <c r="IM395" s="38"/>
      <c r="IN395" s="38"/>
      <c r="IO395" s="38"/>
      <c r="IP395" s="38"/>
      <c r="IQ395" s="38"/>
      <c r="IR395" s="38"/>
      <c r="IS395" s="38"/>
      <c r="IT395" s="38"/>
      <c r="IU395" s="38"/>
      <c r="IV395" s="38"/>
      <c r="IW395" s="38"/>
      <c r="IX395" s="38"/>
      <c r="IY395" s="38"/>
      <c r="IZ395" s="38"/>
      <c r="JA395" s="38"/>
      <c r="JB395" s="38"/>
      <c r="JC395" s="38"/>
      <c r="JD395" s="38"/>
      <c r="JE395" s="38"/>
      <c r="JF395" s="38"/>
      <c r="JG395" s="38"/>
      <c r="JH395" s="38"/>
      <c r="JI395" s="38"/>
      <c r="JJ395" s="38"/>
      <c r="JK395" s="38"/>
      <c r="JL395" s="38"/>
      <c r="JM395" s="38"/>
      <c r="JN395" s="38"/>
      <c r="JO395" s="38"/>
      <c r="JP395" s="38"/>
      <c r="JQ395" s="38"/>
      <c r="JR395" s="38"/>
      <c r="JS395" s="38"/>
      <c r="JT395" s="38"/>
      <c r="JU395" s="38"/>
      <c r="JV395" s="38"/>
      <c r="JW395" s="38"/>
      <c r="JX395" s="38"/>
      <c r="JY395" s="38"/>
      <c r="JZ395" s="38"/>
      <c r="KA395" s="38"/>
      <c r="KB395" s="38"/>
      <c r="KC395" s="38"/>
      <c r="KD395" s="38"/>
      <c r="KE395" s="38"/>
      <c r="KF395" s="38"/>
      <c r="KG395" s="38"/>
      <c r="KH395" s="38"/>
      <c r="KI395" s="38"/>
      <c r="KJ395" s="38"/>
      <c r="KK395" s="38"/>
      <c r="KL395" s="38"/>
      <c r="KM395" s="38"/>
      <c r="KN395" s="38"/>
      <c r="KO395" s="38"/>
      <c r="KP395" s="38"/>
      <c r="KQ395" s="38"/>
      <c r="KR395" s="38"/>
      <c r="KS395" s="38"/>
      <c r="KT395" s="38"/>
      <c r="KU395" s="38"/>
      <c r="KV395" s="38"/>
      <c r="KW395" s="38"/>
      <c r="KX395" s="38"/>
      <c r="KY395" s="38"/>
      <c r="KZ395" s="38"/>
      <c r="LA395" s="38"/>
      <c r="LB395" s="38"/>
      <c r="LC395" s="38"/>
      <c r="LD395" s="38"/>
      <c r="LE395" s="38"/>
      <c r="LF395" s="38"/>
      <c r="LG395" s="38"/>
      <c r="LH395" s="38"/>
      <c r="LI395" s="38"/>
      <c r="LJ395" s="38"/>
      <c r="LK395" s="38"/>
      <c r="LL395" s="38"/>
      <c r="LM395" s="38"/>
      <c r="LN395" s="38"/>
      <c r="LO395" s="38"/>
      <c r="LP395" s="38"/>
      <c r="LQ395" s="38"/>
      <c r="LR395" s="38"/>
      <c r="LS395" s="38"/>
      <c r="LT395" s="38"/>
      <c r="LU395" s="38"/>
      <c r="LV395" s="38"/>
      <c r="LW395" s="38"/>
      <c r="LX395" s="38"/>
      <c r="LY395" s="38"/>
      <c r="LZ395" s="38"/>
      <c r="MA395" s="38"/>
      <c r="MB395" s="38"/>
      <c r="MC395" s="38"/>
      <c r="MD395" s="38"/>
      <c r="ME395" s="38"/>
      <c r="MF395" s="38"/>
      <c r="MG395" s="38"/>
      <c r="MH395" s="38"/>
      <c r="MI395" s="38"/>
      <c r="MJ395" s="38"/>
      <c r="MK395" s="38"/>
      <c r="ML395" s="38"/>
      <c r="MM395" s="38"/>
      <c r="MN395" s="38"/>
      <c r="MO395" s="38"/>
      <c r="MP395" s="38"/>
      <c r="MQ395" s="38"/>
      <c r="MR395" s="38"/>
      <c r="MS395" s="38"/>
      <c r="MT395" s="38"/>
      <c r="MU395" s="38"/>
      <c r="MV395" s="38"/>
      <c r="MW395" s="38"/>
      <c r="MX395" s="38"/>
      <c r="MY395" s="38"/>
      <c r="MZ395" s="38"/>
      <c r="NA395" s="38"/>
      <c r="NB395" s="38"/>
      <c r="NC395" s="38"/>
      <c r="ND395" s="38"/>
      <c r="NE395" s="38"/>
      <c r="NF395" s="38"/>
      <c r="NG395" s="38"/>
      <c r="NH395" s="38"/>
      <c r="NI395" s="38"/>
      <c r="NJ395" s="38"/>
      <c r="NK395" s="38"/>
      <c r="NL395" s="38"/>
      <c r="NM395" s="38"/>
      <c r="NN395" s="38"/>
      <c r="NO395" s="38"/>
      <c r="NP395" s="38"/>
      <c r="NQ395" s="38"/>
      <c r="NR395" s="38"/>
      <c r="NS395" s="38"/>
      <c r="NT395" s="38"/>
      <c r="NU395" s="38"/>
      <c r="NV395" s="38"/>
      <c r="NW395" s="38"/>
      <c r="NX395" s="38"/>
      <c r="NY395" s="38"/>
      <c r="NZ395" s="38"/>
      <c r="OA395" s="38"/>
      <c r="OB395" s="38"/>
      <c r="OC395" s="38"/>
      <c r="OD395" s="38"/>
      <c r="OE395" s="38"/>
      <c r="OF395" s="38"/>
      <c r="OG395" s="38"/>
      <c r="OH395" s="38"/>
      <c r="OI395" s="38"/>
      <c r="OJ395" s="38"/>
      <c r="OK395" s="38"/>
      <c r="OL395" s="38"/>
      <c r="OM395" s="38"/>
      <c r="ON395" s="38"/>
      <c r="OO395" s="38"/>
      <c r="OP395" s="38"/>
      <c r="OQ395" s="38"/>
      <c r="OR395" s="38"/>
      <c r="OS395" s="38"/>
      <c r="OT395" s="38"/>
      <c r="OU395" s="38"/>
      <c r="OV395" s="38"/>
      <c r="OW395" s="38"/>
      <c r="OX395" s="38"/>
      <c r="OY395" s="38"/>
      <c r="OZ395" s="38"/>
      <c r="PA395" s="38"/>
      <c r="PB395" s="38"/>
      <c r="PC395" s="38"/>
      <c r="PD395" s="38"/>
      <c r="PE395" s="38"/>
      <c r="PF395" s="38"/>
      <c r="PG395" s="38"/>
      <c r="PH395" s="38"/>
      <c r="PI395" s="38"/>
      <c r="PJ395" s="38"/>
      <c r="PK395" s="38"/>
      <c r="PL395" s="38"/>
      <c r="PM395" s="38"/>
      <c r="PN395" s="38"/>
      <c r="PO395" s="38"/>
      <c r="PP395" s="38"/>
      <c r="PQ395" s="38"/>
      <c r="PR395" s="38"/>
      <c r="PS395" s="38"/>
      <c r="PT395" s="38"/>
      <c r="PU395" s="38"/>
      <c r="PV395" s="38"/>
      <c r="PW395" s="38"/>
      <c r="PX395" s="38"/>
      <c r="PY395" s="38"/>
      <c r="PZ395" s="38"/>
      <c r="QA395" s="38"/>
      <c r="QB395" s="38"/>
      <c r="QC395" s="38"/>
      <c r="QD395" s="38"/>
      <c r="QE395" s="38"/>
      <c r="QF395" s="38"/>
      <c r="QG395" s="38"/>
      <c r="QH395" s="38"/>
      <c r="QI395" s="38"/>
      <c r="QJ395" s="38"/>
      <c r="QK395" s="38"/>
      <c r="QL395" s="38"/>
      <c r="QM395" s="38"/>
      <c r="QN395" s="38"/>
      <c r="QO395" s="38"/>
      <c r="QP395" s="38"/>
      <c r="QQ395" s="38"/>
      <c r="QR395" s="38"/>
      <c r="QS395" s="38"/>
      <c r="QT395" s="38"/>
      <c r="QU395" s="38"/>
      <c r="QV395" s="38"/>
      <c r="QW395" s="38"/>
      <c r="QX395" s="38"/>
      <c r="QY395" s="38"/>
      <c r="QZ395" s="38"/>
      <c r="RA395" s="38"/>
      <c r="RB395" s="38"/>
      <c r="RC395" s="38"/>
      <c r="RD395" s="38"/>
      <c r="RE395" s="38"/>
      <c r="RF395" s="38"/>
      <c r="RG395" s="38"/>
      <c r="RH395" s="38"/>
      <c r="RI395" s="38"/>
      <c r="RJ395" s="38"/>
      <c r="RK395" s="38"/>
      <c r="RL395" s="38"/>
      <c r="RM395" s="38"/>
      <c r="RN395" s="38"/>
      <c r="RO395" s="38"/>
      <c r="RP395" s="38"/>
      <c r="RQ395" s="38"/>
      <c r="RR395" s="38"/>
      <c r="RS395" s="38"/>
      <c r="RT395" s="38"/>
      <c r="RU395" s="38"/>
      <c r="RV395" s="38"/>
      <c r="RW395" s="38"/>
      <c r="RX395" s="38"/>
      <c r="RY395" s="38"/>
      <c r="RZ395" s="38"/>
      <c r="SA395" s="38"/>
      <c r="SB395" s="38"/>
      <c r="SC395" s="38"/>
      <c r="SD395" s="38"/>
      <c r="SE395" s="38"/>
      <c r="SF395" s="38"/>
      <c r="SG395" s="38"/>
      <c r="SH395" s="38"/>
      <c r="SI395" s="38"/>
      <c r="SJ395" s="38"/>
      <c r="SK395" s="38"/>
      <c r="SL395" s="38"/>
      <c r="SM395" s="38"/>
      <c r="SN395" s="38"/>
      <c r="SO395" s="38"/>
      <c r="SP395" s="38"/>
      <c r="SQ395" s="38"/>
      <c r="SR395" s="38"/>
      <c r="SS395" s="38"/>
      <c r="ST395" s="38"/>
      <c r="SU395" s="38"/>
      <c r="SV395" s="38"/>
      <c r="SW395" s="38"/>
      <c r="SX395" s="38"/>
      <c r="SY395" s="38"/>
      <c r="SZ395" s="38"/>
      <c r="TA395" s="38"/>
      <c r="TB395" s="38"/>
      <c r="TC395" s="38"/>
      <c r="TD395" s="38"/>
      <c r="TE395" s="38"/>
      <c r="TF395" s="38"/>
      <c r="TG395" s="38"/>
      <c r="TH395" s="38"/>
      <c r="TI395" s="38"/>
      <c r="TJ395" s="38"/>
      <c r="TK395" s="38"/>
      <c r="TL395" s="38"/>
      <c r="TM395" s="38"/>
      <c r="TN395" s="38"/>
      <c r="TO395" s="38"/>
      <c r="TP395" s="38"/>
      <c r="TQ395" s="38"/>
      <c r="TR395" s="38"/>
      <c r="TS395" s="38"/>
      <c r="TT395" s="38"/>
      <c r="TU395" s="38"/>
      <c r="TV395" s="38"/>
      <c r="TW395" s="38"/>
      <c r="TX395" s="38"/>
      <c r="TY395" s="38"/>
      <c r="TZ395" s="38"/>
      <c r="UA395" s="38"/>
      <c r="UB395" s="38"/>
      <c r="UC395" s="38"/>
      <c r="UD395" s="38"/>
      <c r="UE395" s="38"/>
      <c r="UF395" s="38"/>
      <c r="UG395" s="38"/>
      <c r="UH395" s="38"/>
      <c r="UI395" s="38"/>
      <c r="UJ395" s="38"/>
      <c r="UK395" s="38"/>
      <c r="UL395" s="38"/>
      <c r="UM395" s="38"/>
      <c r="UN395" s="38"/>
      <c r="UO395" s="38"/>
      <c r="UP395" s="38"/>
      <c r="UQ395" s="38"/>
      <c r="UR395" s="38"/>
      <c r="US395" s="38"/>
      <c r="UT395" s="38"/>
      <c r="UU395" s="38"/>
      <c r="UV395" s="38"/>
      <c r="UW395" s="38"/>
      <c r="UX395" s="38"/>
      <c r="UY395" s="38"/>
      <c r="UZ395" s="38"/>
      <c r="VA395" s="38"/>
      <c r="VB395" s="38"/>
      <c r="VC395" s="38"/>
      <c r="VD395" s="38"/>
      <c r="VE395" s="38"/>
      <c r="VF395" s="38"/>
      <c r="VG395" s="38"/>
      <c r="VH395" s="38"/>
      <c r="VI395" s="38"/>
      <c r="VJ395" s="38"/>
      <c r="VK395" s="38"/>
      <c r="VL395" s="38"/>
      <c r="VM395" s="38"/>
      <c r="VN395" s="38"/>
      <c r="VO395" s="38"/>
      <c r="VP395" s="38"/>
      <c r="VQ395" s="38"/>
      <c r="VR395" s="38"/>
      <c r="VS395" s="38"/>
      <c r="VT395" s="38"/>
      <c r="VU395" s="38"/>
      <c r="VV395" s="38"/>
      <c r="VW395" s="38"/>
      <c r="VX395" s="38"/>
      <c r="VY395" s="38"/>
      <c r="VZ395" s="38"/>
      <c r="WA395" s="38"/>
      <c r="WB395" s="38"/>
      <c r="WC395" s="38"/>
      <c r="WD395" s="38"/>
    </row>
    <row r="396" spans="1:602" s="37" customFormat="1" ht="60.75" customHeight="1">
      <c r="A396" s="507"/>
      <c r="B396" s="76"/>
      <c r="C396" s="536"/>
      <c r="D396" s="531"/>
      <c r="E396" s="56"/>
      <c r="F396" s="56"/>
      <c r="G396" s="556"/>
      <c r="H396" s="56"/>
      <c r="I396" s="519" t="s">
        <v>14</v>
      </c>
      <c r="J396" s="519" t="s">
        <v>141</v>
      </c>
      <c r="K396" s="519" t="s">
        <v>861</v>
      </c>
      <c r="L396" s="519" t="s">
        <v>144</v>
      </c>
      <c r="M396" s="520">
        <v>0</v>
      </c>
      <c r="N396" s="520">
        <v>0</v>
      </c>
      <c r="O396" s="520">
        <v>0</v>
      </c>
      <c r="P396" s="521">
        <v>0</v>
      </c>
      <c r="Q396" s="522">
        <v>3234000</v>
      </c>
      <c r="R396" s="522">
        <v>3234000</v>
      </c>
      <c r="S396" s="514">
        <v>3</v>
      </c>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c r="EA396" s="38"/>
      <c r="EB396" s="38"/>
      <c r="EC396" s="38"/>
      <c r="ED396" s="38"/>
      <c r="EE396" s="38"/>
      <c r="EF396" s="38"/>
      <c r="EG396" s="38"/>
      <c r="EH396" s="38"/>
      <c r="EI396" s="38"/>
      <c r="EJ396" s="38"/>
      <c r="EK396" s="38"/>
      <c r="EL396" s="38"/>
      <c r="EM396" s="38"/>
      <c r="EN396" s="38"/>
      <c r="EO396" s="38"/>
      <c r="EP396" s="38"/>
      <c r="EQ396" s="38"/>
      <c r="ER396" s="38"/>
      <c r="ES396" s="38"/>
      <c r="ET396" s="38"/>
      <c r="EU396" s="38"/>
      <c r="EV396" s="38"/>
      <c r="EW396" s="38"/>
      <c r="EX396" s="38"/>
      <c r="EY396" s="38"/>
      <c r="EZ396" s="38"/>
      <c r="FA396" s="38"/>
      <c r="FB396" s="38"/>
      <c r="FC396" s="38"/>
      <c r="FD396" s="38"/>
      <c r="FE396" s="38"/>
      <c r="FF396" s="38"/>
      <c r="FG396" s="38"/>
      <c r="FH396" s="38"/>
      <c r="FI396" s="38"/>
      <c r="FJ396" s="38"/>
      <c r="FK396" s="38"/>
      <c r="FL396" s="38"/>
      <c r="FM396" s="38"/>
      <c r="FN396" s="38"/>
      <c r="FO396" s="38"/>
      <c r="FP396" s="38"/>
      <c r="FQ396" s="38"/>
      <c r="FR396" s="38"/>
      <c r="FS396" s="38"/>
      <c r="FT396" s="38"/>
      <c r="FU396" s="38"/>
      <c r="FV396" s="38"/>
      <c r="FW396" s="38"/>
      <c r="FX396" s="38"/>
      <c r="FY396" s="38"/>
      <c r="FZ396" s="38"/>
      <c r="GA396" s="38"/>
      <c r="GB396" s="38"/>
      <c r="GC396" s="38"/>
      <c r="GD396" s="38"/>
      <c r="GE396" s="38"/>
      <c r="GF396" s="38"/>
      <c r="GG396" s="38"/>
      <c r="GH396" s="38"/>
      <c r="GI396" s="38"/>
      <c r="GJ396" s="38"/>
      <c r="GK396" s="38"/>
      <c r="GL396" s="38"/>
      <c r="GM396" s="38"/>
      <c r="GN396" s="38"/>
      <c r="GO396" s="38"/>
      <c r="GP396" s="38"/>
      <c r="GQ396" s="38"/>
      <c r="GR396" s="38"/>
      <c r="GS396" s="38"/>
      <c r="GT396" s="38"/>
      <c r="GU396" s="38"/>
      <c r="GV396" s="38"/>
      <c r="GW396" s="38"/>
      <c r="GX396" s="38"/>
      <c r="GY396" s="38"/>
      <c r="GZ396" s="38"/>
      <c r="HA396" s="38"/>
      <c r="HB396" s="38"/>
      <c r="HC396" s="38"/>
      <c r="HD396" s="38"/>
      <c r="HE396" s="38"/>
      <c r="HF396" s="38"/>
      <c r="HG396" s="38"/>
      <c r="HH396" s="38"/>
      <c r="HI396" s="38"/>
      <c r="HJ396" s="38"/>
      <c r="HK396" s="38"/>
      <c r="HL396" s="38"/>
      <c r="HM396" s="38"/>
      <c r="HN396" s="38"/>
      <c r="HO396" s="38"/>
      <c r="HP396" s="38"/>
      <c r="HQ396" s="38"/>
      <c r="HR396" s="38"/>
      <c r="HS396" s="38"/>
      <c r="HT396" s="38"/>
      <c r="HU396" s="38"/>
      <c r="HV396" s="38"/>
      <c r="HW396" s="38"/>
      <c r="HX396" s="38"/>
      <c r="HY396" s="38"/>
      <c r="HZ396" s="38"/>
      <c r="IA396" s="38"/>
      <c r="IB396" s="38"/>
      <c r="IC396" s="38"/>
      <c r="ID396" s="38"/>
      <c r="IE396" s="38"/>
      <c r="IF396" s="38"/>
      <c r="IG396" s="38"/>
      <c r="IH396" s="38"/>
      <c r="II396" s="38"/>
      <c r="IJ396" s="38"/>
      <c r="IK396" s="38"/>
      <c r="IL396" s="38"/>
      <c r="IM396" s="38"/>
      <c r="IN396" s="38"/>
      <c r="IO396" s="38"/>
      <c r="IP396" s="38"/>
      <c r="IQ396" s="38"/>
      <c r="IR396" s="38"/>
      <c r="IS396" s="38"/>
      <c r="IT396" s="38"/>
      <c r="IU396" s="38"/>
      <c r="IV396" s="38"/>
      <c r="IW396" s="38"/>
      <c r="IX396" s="38"/>
      <c r="IY396" s="38"/>
      <c r="IZ396" s="38"/>
      <c r="JA396" s="38"/>
      <c r="JB396" s="38"/>
      <c r="JC396" s="38"/>
      <c r="JD396" s="38"/>
      <c r="JE396" s="38"/>
      <c r="JF396" s="38"/>
      <c r="JG396" s="38"/>
      <c r="JH396" s="38"/>
      <c r="JI396" s="38"/>
      <c r="JJ396" s="38"/>
      <c r="JK396" s="38"/>
      <c r="JL396" s="38"/>
      <c r="JM396" s="38"/>
      <c r="JN396" s="38"/>
      <c r="JO396" s="38"/>
      <c r="JP396" s="38"/>
      <c r="JQ396" s="38"/>
      <c r="JR396" s="38"/>
      <c r="JS396" s="38"/>
      <c r="JT396" s="38"/>
      <c r="JU396" s="38"/>
      <c r="JV396" s="38"/>
      <c r="JW396" s="38"/>
      <c r="JX396" s="38"/>
      <c r="JY396" s="38"/>
      <c r="JZ396" s="38"/>
      <c r="KA396" s="38"/>
      <c r="KB396" s="38"/>
      <c r="KC396" s="38"/>
      <c r="KD396" s="38"/>
      <c r="KE396" s="38"/>
      <c r="KF396" s="38"/>
      <c r="KG396" s="38"/>
      <c r="KH396" s="38"/>
      <c r="KI396" s="38"/>
      <c r="KJ396" s="38"/>
      <c r="KK396" s="38"/>
      <c r="KL396" s="38"/>
      <c r="KM396" s="38"/>
      <c r="KN396" s="38"/>
      <c r="KO396" s="38"/>
      <c r="KP396" s="38"/>
      <c r="KQ396" s="38"/>
      <c r="KR396" s="38"/>
      <c r="KS396" s="38"/>
      <c r="KT396" s="38"/>
      <c r="KU396" s="38"/>
      <c r="KV396" s="38"/>
      <c r="KW396" s="38"/>
      <c r="KX396" s="38"/>
      <c r="KY396" s="38"/>
      <c r="KZ396" s="38"/>
      <c r="LA396" s="38"/>
      <c r="LB396" s="38"/>
      <c r="LC396" s="38"/>
      <c r="LD396" s="38"/>
      <c r="LE396" s="38"/>
      <c r="LF396" s="38"/>
      <c r="LG396" s="38"/>
      <c r="LH396" s="38"/>
      <c r="LI396" s="38"/>
      <c r="LJ396" s="38"/>
      <c r="LK396" s="38"/>
      <c r="LL396" s="38"/>
      <c r="LM396" s="38"/>
      <c r="LN396" s="38"/>
      <c r="LO396" s="38"/>
      <c r="LP396" s="38"/>
      <c r="LQ396" s="38"/>
      <c r="LR396" s="38"/>
      <c r="LS396" s="38"/>
      <c r="LT396" s="38"/>
      <c r="LU396" s="38"/>
      <c r="LV396" s="38"/>
      <c r="LW396" s="38"/>
      <c r="LX396" s="38"/>
      <c r="LY396" s="38"/>
      <c r="LZ396" s="38"/>
      <c r="MA396" s="38"/>
      <c r="MB396" s="38"/>
      <c r="MC396" s="38"/>
      <c r="MD396" s="38"/>
      <c r="ME396" s="38"/>
      <c r="MF396" s="38"/>
      <c r="MG396" s="38"/>
      <c r="MH396" s="38"/>
      <c r="MI396" s="38"/>
      <c r="MJ396" s="38"/>
      <c r="MK396" s="38"/>
      <c r="ML396" s="38"/>
      <c r="MM396" s="38"/>
      <c r="MN396" s="38"/>
      <c r="MO396" s="38"/>
      <c r="MP396" s="38"/>
      <c r="MQ396" s="38"/>
      <c r="MR396" s="38"/>
      <c r="MS396" s="38"/>
      <c r="MT396" s="38"/>
      <c r="MU396" s="38"/>
      <c r="MV396" s="38"/>
      <c r="MW396" s="38"/>
      <c r="MX396" s="38"/>
      <c r="MY396" s="38"/>
      <c r="MZ396" s="38"/>
      <c r="NA396" s="38"/>
      <c r="NB396" s="38"/>
      <c r="NC396" s="38"/>
      <c r="ND396" s="38"/>
      <c r="NE396" s="38"/>
      <c r="NF396" s="38"/>
      <c r="NG396" s="38"/>
      <c r="NH396" s="38"/>
      <c r="NI396" s="38"/>
      <c r="NJ396" s="38"/>
      <c r="NK396" s="38"/>
      <c r="NL396" s="38"/>
      <c r="NM396" s="38"/>
      <c r="NN396" s="38"/>
      <c r="NO396" s="38"/>
      <c r="NP396" s="38"/>
      <c r="NQ396" s="38"/>
      <c r="NR396" s="38"/>
      <c r="NS396" s="38"/>
      <c r="NT396" s="38"/>
      <c r="NU396" s="38"/>
      <c r="NV396" s="38"/>
      <c r="NW396" s="38"/>
      <c r="NX396" s="38"/>
      <c r="NY396" s="38"/>
      <c r="NZ396" s="38"/>
      <c r="OA396" s="38"/>
      <c r="OB396" s="38"/>
      <c r="OC396" s="38"/>
      <c r="OD396" s="38"/>
      <c r="OE396" s="38"/>
      <c r="OF396" s="38"/>
      <c r="OG396" s="38"/>
      <c r="OH396" s="38"/>
      <c r="OI396" s="38"/>
      <c r="OJ396" s="38"/>
      <c r="OK396" s="38"/>
      <c r="OL396" s="38"/>
      <c r="OM396" s="38"/>
      <c r="ON396" s="38"/>
      <c r="OO396" s="38"/>
      <c r="OP396" s="38"/>
      <c r="OQ396" s="38"/>
      <c r="OR396" s="38"/>
      <c r="OS396" s="38"/>
      <c r="OT396" s="38"/>
      <c r="OU396" s="38"/>
      <c r="OV396" s="38"/>
      <c r="OW396" s="38"/>
      <c r="OX396" s="38"/>
      <c r="OY396" s="38"/>
      <c r="OZ396" s="38"/>
      <c r="PA396" s="38"/>
      <c r="PB396" s="38"/>
      <c r="PC396" s="38"/>
      <c r="PD396" s="38"/>
      <c r="PE396" s="38"/>
      <c r="PF396" s="38"/>
      <c r="PG396" s="38"/>
      <c r="PH396" s="38"/>
      <c r="PI396" s="38"/>
      <c r="PJ396" s="38"/>
      <c r="PK396" s="38"/>
      <c r="PL396" s="38"/>
      <c r="PM396" s="38"/>
      <c r="PN396" s="38"/>
      <c r="PO396" s="38"/>
      <c r="PP396" s="38"/>
      <c r="PQ396" s="38"/>
      <c r="PR396" s="38"/>
      <c r="PS396" s="38"/>
      <c r="PT396" s="38"/>
      <c r="PU396" s="38"/>
      <c r="PV396" s="38"/>
      <c r="PW396" s="38"/>
      <c r="PX396" s="38"/>
      <c r="PY396" s="38"/>
      <c r="PZ396" s="38"/>
      <c r="QA396" s="38"/>
      <c r="QB396" s="38"/>
      <c r="QC396" s="38"/>
      <c r="QD396" s="38"/>
      <c r="QE396" s="38"/>
      <c r="QF396" s="38"/>
      <c r="QG396" s="38"/>
      <c r="QH396" s="38"/>
      <c r="QI396" s="38"/>
      <c r="QJ396" s="38"/>
      <c r="QK396" s="38"/>
      <c r="QL396" s="38"/>
      <c r="QM396" s="38"/>
      <c r="QN396" s="38"/>
      <c r="QO396" s="38"/>
      <c r="QP396" s="38"/>
      <c r="QQ396" s="38"/>
      <c r="QR396" s="38"/>
      <c r="QS396" s="38"/>
      <c r="QT396" s="38"/>
      <c r="QU396" s="38"/>
      <c r="QV396" s="38"/>
      <c r="QW396" s="38"/>
      <c r="QX396" s="38"/>
      <c r="QY396" s="38"/>
      <c r="QZ396" s="38"/>
      <c r="RA396" s="38"/>
      <c r="RB396" s="38"/>
      <c r="RC396" s="38"/>
      <c r="RD396" s="38"/>
      <c r="RE396" s="38"/>
      <c r="RF396" s="38"/>
      <c r="RG396" s="38"/>
      <c r="RH396" s="38"/>
      <c r="RI396" s="38"/>
      <c r="RJ396" s="38"/>
      <c r="RK396" s="38"/>
      <c r="RL396" s="38"/>
      <c r="RM396" s="38"/>
      <c r="RN396" s="38"/>
      <c r="RO396" s="38"/>
      <c r="RP396" s="38"/>
      <c r="RQ396" s="38"/>
      <c r="RR396" s="38"/>
      <c r="RS396" s="38"/>
      <c r="RT396" s="38"/>
      <c r="RU396" s="38"/>
      <c r="RV396" s="38"/>
      <c r="RW396" s="38"/>
      <c r="RX396" s="38"/>
      <c r="RY396" s="38"/>
      <c r="RZ396" s="38"/>
      <c r="SA396" s="38"/>
      <c r="SB396" s="38"/>
      <c r="SC396" s="38"/>
      <c r="SD396" s="38"/>
      <c r="SE396" s="38"/>
      <c r="SF396" s="38"/>
      <c r="SG396" s="38"/>
      <c r="SH396" s="38"/>
      <c r="SI396" s="38"/>
      <c r="SJ396" s="38"/>
      <c r="SK396" s="38"/>
      <c r="SL396" s="38"/>
      <c r="SM396" s="38"/>
      <c r="SN396" s="38"/>
      <c r="SO396" s="38"/>
      <c r="SP396" s="38"/>
      <c r="SQ396" s="38"/>
      <c r="SR396" s="38"/>
      <c r="SS396" s="38"/>
      <c r="ST396" s="38"/>
      <c r="SU396" s="38"/>
      <c r="SV396" s="38"/>
      <c r="SW396" s="38"/>
      <c r="SX396" s="38"/>
      <c r="SY396" s="38"/>
      <c r="SZ396" s="38"/>
      <c r="TA396" s="38"/>
      <c r="TB396" s="38"/>
      <c r="TC396" s="38"/>
      <c r="TD396" s="38"/>
      <c r="TE396" s="38"/>
      <c r="TF396" s="38"/>
      <c r="TG396" s="38"/>
      <c r="TH396" s="38"/>
      <c r="TI396" s="38"/>
      <c r="TJ396" s="38"/>
      <c r="TK396" s="38"/>
      <c r="TL396" s="38"/>
      <c r="TM396" s="38"/>
      <c r="TN396" s="38"/>
      <c r="TO396" s="38"/>
      <c r="TP396" s="38"/>
      <c r="TQ396" s="38"/>
      <c r="TR396" s="38"/>
      <c r="TS396" s="38"/>
      <c r="TT396" s="38"/>
      <c r="TU396" s="38"/>
      <c r="TV396" s="38"/>
      <c r="TW396" s="38"/>
      <c r="TX396" s="38"/>
      <c r="TY396" s="38"/>
      <c r="TZ396" s="38"/>
      <c r="UA396" s="38"/>
      <c r="UB396" s="38"/>
      <c r="UC396" s="38"/>
      <c r="UD396" s="38"/>
      <c r="UE396" s="38"/>
      <c r="UF396" s="38"/>
      <c r="UG396" s="38"/>
      <c r="UH396" s="38"/>
      <c r="UI396" s="38"/>
      <c r="UJ396" s="38"/>
      <c r="UK396" s="38"/>
      <c r="UL396" s="38"/>
      <c r="UM396" s="38"/>
      <c r="UN396" s="38"/>
      <c r="UO396" s="38"/>
      <c r="UP396" s="38"/>
      <c r="UQ396" s="38"/>
      <c r="UR396" s="38"/>
      <c r="US396" s="38"/>
      <c r="UT396" s="38"/>
      <c r="UU396" s="38"/>
      <c r="UV396" s="38"/>
      <c r="UW396" s="38"/>
      <c r="UX396" s="38"/>
      <c r="UY396" s="38"/>
      <c r="UZ396" s="38"/>
      <c r="VA396" s="38"/>
      <c r="VB396" s="38"/>
      <c r="VC396" s="38"/>
      <c r="VD396" s="38"/>
      <c r="VE396" s="38"/>
      <c r="VF396" s="38"/>
      <c r="VG396" s="38"/>
      <c r="VH396" s="38"/>
      <c r="VI396" s="38"/>
      <c r="VJ396" s="38"/>
      <c r="VK396" s="38"/>
      <c r="VL396" s="38"/>
      <c r="VM396" s="38"/>
      <c r="VN396" s="38"/>
      <c r="VO396" s="38"/>
      <c r="VP396" s="38"/>
      <c r="VQ396" s="38"/>
      <c r="VR396" s="38"/>
      <c r="VS396" s="38"/>
      <c r="VT396" s="38"/>
      <c r="VU396" s="38"/>
      <c r="VV396" s="38"/>
      <c r="VW396" s="38"/>
      <c r="VX396" s="38"/>
      <c r="VY396" s="38"/>
      <c r="VZ396" s="38"/>
      <c r="WA396" s="38"/>
      <c r="WB396" s="38"/>
      <c r="WC396" s="38"/>
      <c r="WD396" s="38"/>
    </row>
    <row r="397" spans="1:602" s="39" customFormat="1" ht="99.75" customHeight="1">
      <c r="A397" s="507"/>
      <c r="B397" s="262" t="s">
        <v>862</v>
      </c>
      <c r="C397" s="527" t="s">
        <v>863</v>
      </c>
      <c r="D397" s="531"/>
      <c r="E397" s="597"/>
      <c r="F397" s="56"/>
      <c r="G397" s="556"/>
      <c r="H397" s="56"/>
      <c r="I397" s="512" t="s">
        <v>14</v>
      </c>
      <c r="J397" s="512" t="s">
        <v>141</v>
      </c>
      <c r="K397" s="512" t="s">
        <v>864</v>
      </c>
      <c r="L397" s="512" t="s">
        <v>146</v>
      </c>
      <c r="M397" s="505">
        <f t="shared" ref="M397:R397" si="46">M398</f>
        <v>0</v>
      </c>
      <c r="N397" s="520">
        <f t="shared" si="46"/>
        <v>0</v>
      </c>
      <c r="O397" s="520">
        <f t="shared" si="46"/>
        <v>0</v>
      </c>
      <c r="P397" s="513">
        <f t="shared" si="46"/>
        <v>0</v>
      </c>
      <c r="Q397" s="554">
        <f t="shared" si="46"/>
        <v>966000</v>
      </c>
      <c r="R397" s="554">
        <f t="shared" si="46"/>
        <v>966000</v>
      </c>
      <c r="S397" s="514"/>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c r="EA397" s="38"/>
      <c r="EB397" s="38"/>
      <c r="EC397" s="38"/>
      <c r="ED397" s="38"/>
      <c r="EE397" s="38"/>
      <c r="EF397" s="38"/>
      <c r="EG397" s="38"/>
      <c r="EH397" s="38"/>
      <c r="EI397" s="38"/>
      <c r="EJ397" s="38"/>
      <c r="EK397" s="38"/>
      <c r="EL397" s="38"/>
      <c r="EM397" s="38"/>
      <c r="EN397" s="38"/>
      <c r="EO397" s="38"/>
      <c r="EP397" s="38"/>
      <c r="EQ397" s="38"/>
      <c r="ER397" s="38"/>
      <c r="ES397" s="38"/>
      <c r="ET397" s="38"/>
      <c r="EU397" s="38"/>
      <c r="EV397" s="38"/>
      <c r="EW397" s="38"/>
      <c r="EX397" s="38"/>
      <c r="EY397" s="38"/>
      <c r="EZ397" s="38"/>
      <c r="FA397" s="38"/>
      <c r="FB397" s="38"/>
      <c r="FC397" s="38"/>
      <c r="FD397" s="38"/>
      <c r="FE397" s="38"/>
      <c r="FF397" s="38"/>
      <c r="FG397" s="38"/>
      <c r="FH397" s="38"/>
      <c r="FI397" s="38"/>
      <c r="FJ397" s="38"/>
      <c r="FK397" s="38"/>
      <c r="FL397" s="38"/>
      <c r="FM397" s="38"/>
      <c r="FN397" s="38"/>
      <c r="FO397" s="38"/>
      <c r="FP397" s="38"/>
      <c r="FQ397" s="38"/>
      <c r="FR397" s="38"/>
      <c r="FS397" s="38"/>
      <c r="FT397" s="38"/>
      <c r="FU397" s="38"/>
      <c r="FV397" s="38"/>
      <c r="FW397" s="38"/>
      <c r="FX397" s="38"/>
      <c r="FY397" s="38"/>
      <c r="FZ397" s="38"/>
      <c r="GA397" s="38"/>
      <c r="GB397" s="38"/>
      <c r="GC397" s="38"/>
      <c r="GD397" s="38"/>
      <c r="GE397" s="38"/>
      <c r="GF397" s="38"/>
      <c r="GG397" s="38"/>
      <c r="GH397" s="38"/>
      <c r="GI397" s="38"/>
      <c r="GJ397" s="38"/>
      <c r="GK397" s="38"/>
      <c r="GL397" s="38"/>
      <c r="GM397" s="38"/>
      <c r="GN397" s="38"/>
      <c r="GO397" s="38"/>
      <c r="GP397" s="38"/>
      <c r="GQ397" s="38"/>
      <c r="GR397" s="38"/>
      <c r="GS397" s="38"/>
      <c r="GT397" s="38"/>
      <c r="GU397" s="38"/>
      <c r="GV397" s="38"/>
      <c r="GW397" s="38"/>
      <c r="GX397" s="38"/>
      <c r="GY397" s="38"/>
      <c r="GZ397" s="38"/>
      <c r="HA397" s="38"/>
      <c r="HB397" s="38"/>
      <c r="HC397" s="38"/>
      <c r="HD397" s="38"/>
      <c r="HE397" s="38"/>
      <c r="HF397" s="38"/>
      <c r="HG397" s="38"/>
      <c r="HH397" s="38"/>
      <c r="HI397" s="38"/>
      <c r="HJ397" s="38"/>
      <c r="HK397" s="38"/>
      <c r="HL397" s="38"/>
      <c r="HM397" s="38"/>
      <c r="HN397" s="38"/>
      <c r="HO397" s="38"/>
      <c r="HP397" s="38"/>
      <c r="HQ397" s="38"/>
      <c r="HR397" s="38"/>
      <c r="HS397" s="38"/>
      <c r="HT397" s="38"/>
      <c r="HU397" s="38"/>
      <c r="HV397" s="38"/>
      <c r="HW397" s="38"/>
      <c r="HX397" s="38"/>
      <c r="HY397" s="38"/>
      <c r="HZ397" s="38"/>
      <c r="IA397" s="38"/>
      <c r="IB397" s="38"/>
      <c r="IC397" s="38"/>
      <c r="ID397" s="38"/>
      <c r="IE397" s="38"/>
      <c r="IF397" s="38"/>
      <c r="IG397" s="38"/>
      <c r="IH397" s="38"/>
      <c r="II397" s="38"/>
      <c r="IJ397" s="38"/>
      <c r="IK397" s="38"/>
      <c r="IL397" s="38"/>
      <c r="IM397" s="38"/>
      <c r="IN397" s="38"/>
      <c r="IO397" s="38"/>
      <c r="IP397" s="38"/>
      <c r="IQ397" s="38"/>
      <c r="IR397" s="38"/>
      <c r="IS397" s="38"/>
      <c r="IT397" s="38"/>
      <c r="IU397" s="38"/>
      <c r="IV397" s="38"/>
      <c r="IW397" s="38"/>
      <c r="IX397" s="38"/>
      <c r="IY397" s="38"/>
      <c r="IZ397" s="38"/>
      <c r="JA397" s="38"/>
      <c r="JB397" s="38"/>
      <c r="JC397" s="38"/>
      <c r="JD397" s="38"/>
      <c r="JE397" s="38"/>
      <c r="JF397" s="38"/>
      <c r="JG397" s="38"/>
      <c r="JH397" s="38"/>
      <c r="JI397" s="38"/>
      <c r="JJ397" s="38"/>
      <c r="JK397" s="38"/>
      <c r="JL397" s="38"/>
      <c r="JM397" s="38"/>
      <c r="JN397" s="38"/>
      <c r="JO397" s="38"/>
      <c r="JP397" s="38"/>
      <c r="JQ397" s="38"/>
      <c r="JR397" s="38"/>
      <c r="JS397" s="38"/>
      <c r="JT397" s="38"/>
      <c r="JU397" s="38"/>
      <c r="JV397" s="38"/>
      <c r="JW397" s="38"/>
      <c r="JX397" s="38"/>
      <c r="JY397" s="38"/>
      <c r="JZ397" s="38"/>
      <c r="KA397" s="38"/>
      <c r="KB397" s="38"/>
      <c r="KC397" s="38"/>
      <c r="KD397" s="38"/>
      <c r="KE397" s="38"/>
      <c r="KF397" s="38"/>
      <c r="KG397" s="38"/>
      <c r="KH397" s="38"/>
      <c r="KI397" s="38"/>
      <c r="KJ397" s="38"/>
      <c r="KK397" s="38"/>
      <c r="KL397" s="38"/>
      <c r="KM397" s="38"/>
      <c r="KN397" s="38"/>
      <c r="KO397" s="38"/>
      <c r="KP397" s="38"/>
      <c r="KQ397" s="38"/>
      <c r="KR397" s="38"/>
      <c r="KS397" s="38"/>
      <c r="KT397" s="38"/>
      <c r="KU397" s="38"/>
      <c r="KV397" s="38"/>
      <c r="KW397" s="38"/>
      <c r="KX397" s="38"/>
      <c r="KY397" s="38"/>
      <c r="KZ397" s="38"/>
      <c r="LA397" s="38"/>
      <c r="LB397" s="38"/>
      <c r="LC397" s="38"/>
      <c r="LD397" s="38"/>
      <c r="LE397" s="38"/>
      <c r="LF397" s="38"/>
      <c r="LG397" s="38"/>
      <c r="LH397" s="38"/>
      <c r="LI397" s="38"/>
      <c r="LJ397" s="38"/>
      <c r="LK397" s="38"/>
      <c r="LL397" s="38"/>
      <c r="LM397" s="38"/>
      <c r="LN397" s="38"/>
      <c r="LO397" s="38"/>
      <c r="LP397" s="38"/>
      <c r="LQ397" s="38"/>
      <c r="LR397" s="38"/>
      <c r="LS397" s="38"/>
      <c r="LT397" s="38"/>
      <c r="LU397" s="38"/>
      <c r="LV397" s="38"/>
      <c r="LW397" s="38"/>
      <c r="LX397" s="38"/>
      <c r="LY397" s="38"/>
      <c r="LZ397" s="38"/>
      <c r="MA397" s="38"/>
      <c r="MB397" s="38"/>
      <c r="MC397" s="38"/>
      <c r="MD397" s="38"/>
      <c r="ME397" s="38"/>
      <c r="MF397" s="38"/>
      <c r="MG397" s="38"/>
      <c r="MH397" s="38"/>
      <c r="MI397" s="38"/>
      <c r="MJ397" s="38"/>
      <c r="MK397" s="38"/>
      <c r="ML397" s="38"/>
      <c r="MM397" s="38"/>
      <c r="MN397" s="38"/>
      <c r="MO397" s="38"/>
      <c r="MP397" s="38"/>
      <c r="MQ397" s="38"/>
      <c r="MR397" s="38"/>
      <c r="MS397" s="38"/>
      <c r="MT397" s="38"/>
      <c r="MU397" s="38"/>
      <c r="MV397" s="38"/>
      <c r="MW397" s="38"/>
      <c r="MX397" s="38"/>
      <c r="MY397" s="38"/>
      <c r="MZ397" s="38"/>
      <c r="NA397" s="38"/>
      <c r="NB397" s="38"/>
      <c r="NC397" s="38"/>
      <c r="ND397" s="38"/>
      <c r="NE397" s="38"/>
      <c r="NF397" s="38"/>
      <c r="NG397" s="38"/>
      <c r="NH397" s="38"/>
      <c r="NI397" s="38"/>
      <c r="NJ397" s="38"/>
      <c r="NK397" s="38"/>
      <c r="NL397" s="38"/>
      <c r="NM397" s="38"/>
      <c r="NN397" s="38"/>
      <c r="NO397" s="38"/>
      <c r="NP397" s="38"/>
      <c r="NQ397" s="38"/>
      <c r="NR397" s="38"/>
      <c r="NS397" s="38"/>
      <c r="NT397" s="38"/>
      <c r="NU397" s="38"/>
      <c r="NV397" s="38"/>
      <c r="NW397" s="38"/>
      <c r="NX397" s="38"/>
      <c r="NY397" s="38"/>
      <c r="NZ397" s="38"/>
      <c r="OA397" s="38"/>
      <c r="OB397" s="38"/>
      <c r="OC397" s="38"/>
      <c r="OD397" s="38"/>
      <c r="OE397" s="38"/>
      <c r="OF397" s="38"/>
      <c r="OG397" s="38"/>
      <c r="OH397" s="38"/>
      <c r="OI397" s="38"/>
      <c r="OJ397" s="38"/>
      <c r="OK397" s="38"/>
      <c r="OL397" s="38"/>
      <c r="OM397" s="38"/>
      <c r="ON397" s="38"/>
      <c r="OO397" s="38"/>
      <c r="OP397" s="38"/>
      <c r="OQ397" s="38"/>
      <c r="OR397" s="38"/>
      <c r="OS397" s="38"/>
      <c r="OT397" s="38"/>
      <c r="OU397" s="38"/>
      <c r="OV397" s="38"/>
      <c r="OW397" s="38"/>
      <c r="OX397" s="38"/>
      <c r="OY397" s="38"/>
      <c r="OZ397" s="38"/>
      <c r="PA397" s="38"/>
      <c r="PB397" s="38"/>
      <c r="PC397" s="38"/>
      <c r="PD397" s="38"/>
      <c r="PE397" s="38"/>
      <c r="PF397" s="38"/>
      <c r="PG397" s="38"/>
      <c r="PH397" s="38"/>
      <c r="PI397" s="38"/>
      <c r="PJ397" s="38"/>
      <c r="PK397" s="38"/>
      <c r="PL397" s="38"/>
      <c r="PM397" s="38"/>
      <c r="PN397" s="38"/>
      <c r="PO397" s="38"/>
      <c r="PP397" s="38"/>
      <c r="PQ397" s="38"/>
      <c r="PR397" s="38"/>
      <c r="PS397" s="38"/>
      <c r="PT397" s="38"/>
      <c r="PU397" s="38"/>
      <c r="PV397" s="38"/>
      <c r="PW397" s="38"/>
      <c r="PX397" s="38"/>
      <c r="PY397" s="38"/>
      <c r="PZ397" s="38"/>
      <c r="QA397" s="38"/>
      <c r="QB397" s="38"/>
      <c r="QC397" s="38"/>
      <c r="QD397" s="38"/>
      <c r="QE397" s="38"/>
      <c r="QF397" s="38"/>
      <c r="QG397" s="38"/>
      <c r="QH397" s="38"/>
      <c r="QI397" s="38"/>
      <c r="QJ397" s="38"/>
      <c r="QK397" s="38"/>
      <c r="QL397" s="38"/>
      <c r="QM397" s="38"/>
      <c r="QN397" s="38"/>
      <c r="QO397" s="38"/>
      <c r="QP397" s="38"/>
      <c r="QQ397" s="38"/>
      <c r="QR397" s="38"/>
      <c r="QS397" s="38"/>
      <c r="QT397" s="38"/>
      <c r="QU397" s="38"/>
      <c r="QV397" s="38"/>
      <c r="QW397" s="38"/>
      <c r="QX397" s="38"/>
      <c r="QY397" s="38"/>
      <c r="QZ397" s="38"/>
      <c r="RA397" s="38"/>
      <c r="RB397" s="38"/>
      <c r="RC397" s="38"/>
      <c r="RD397" s="38"/>
      <c r="RE397" s="38"/>
      <c r="RF397" s="38"/>
      <c r="RG397" s="38"/>
      <c r="RH397" s="38"/>
      <c r="RI397" s="38"/>
      <c r="RJ397" s="38"/>
      <c r="RK397" s="38"/>
      <c r="RL397" s="38"/>
      <c r="RM397" s="38"/>
      <c r="RN397" s="38"/>
      <c r="RO397" s="38"/>
      <c r="RP397" s="38"/>
      <c r="RQ397" s="38"/>
      <c r="RR397" s="38"/>
      <c r="RS397" s="38"/>
      <c r="RT397" s="38"/>
      <c r="RU397" s="38"/>
      <c r="RV397" s="38"/>
      <c r="RW397" s="38"/>
      <c r="RX397" s="38"/>
      <c r="RY397" s="38"/>
      <c r="RZ397" s="38"/>
      <c r="SA397" s="38"/>
      <c r="SB397" s="38"/>
      <c r="SC397" s="38"/>
      <c r="SD397" s="38"/>
      <c r="SE397" s="38"/>
      <c r="SF397" s="38"/>
      <c r="SG397" s="38"/>
      <c r="SH397" s="38"/>
      <c r="SI397" s="38"/>
      <c r="SJ397" s="38"/>
      <c r="SK397" s="38"/>
      <c r="SL397" s="38"/>
      <c r="SM397" s="38"/>
      <c r="SN397" s="38"/>
      <c r="SO397" s="38"/>
      <c r="SP397" s="38"/>
      <c r="SQ397" s="38"/>
      <c r="SR397" s="38"/>
      <c r="SS397" s="38"/>
      <c r="ST397" s="38"/>
      <c r="SU397" s="38"/>
      <c r="SV397" s="38"/>
      <c r="SW397" s="38"/>
      <c r="SX397" s="38"/>
      <c r="SY397" s="38"/>
      <c r="SZ397" s="38"/>
      <c r="TA397" s="38"/>
      <c r="TB397" s="38"/>
      <c r="TC397" s="38"/>
      <c r="TD397" s="38"/>
      <c r="TE397" s="38"/>
      <c r="TF397" s="38"/>
      <c r="TG397" s="38"/>
      <c r="TH397" s="38"/>
      <c r="TI397" s="38"/>
      <c r="TJ397" s="38"/>
      <c r="TK397" s="38"/>
      <c r="TL397" s="38"/>
      <c r="TM397" s="38"/>
      <c r="TN397" s="38"/>
      <c r="TO397" s="38"/>
      <c r="TP397" s="38"/>
      <c r="TQ397" s="38"/>
      <c r="TR397" s="38"/>
      <c r="TS397" s="38"/>
      <c r="TT397" s="38"/>
      <c r="TU397" s="38"/>
      <c r="TV397" s="38"/>
      <c r="TW397" s="38"/>
      <c r="TX397" s="38"/>
      <c r="TY397" s="38"/>
      <c r="TZ397" s="38"/>
      <c r="UA397" s="38"/>
      <c r="UB397" s="38"/>
      <c r="UC397" s="38"/>
      <c r="UD397" s="38"/>
      <c r="UE397" s="38"/>
      <c r="UF397" s="38"/>
      <c r="UG397" s="38"/>
      <c r="UH397" s="38"/>
      <c r="UI397" s="38"/>
      <c r="UJ397" s="38"/>
      <c r="UK397" s="38"/>
      <c r="UL397" s="38"/>
      <c r="UM397" s="38"/>
      <c r="UN397" s="38"/>
      <c r="UO397" s="38"/>
      <c r="UP397" s="38"/>
      <c r="UQ397" s="38"/>
      <c r="UR397" s="38"/>
      <c r="US397" s="38"/>
      <c r="UT397" s="38"/>
      <c r="UU397" s="38"/>
      <c r="UV397" s="38"/>
      <c r="UW397" s="38"/>
      <c r="UX397" s="38"/>
      <c r="UY397" s="38"/>
      <c r="UZ397" s="38"/>
      <c r="VA397" s="38"/>
      <c r="VB397" s="38"/>
      <c r="VC397" s="38"/>
      <c r="VD397" s="38"/>
      <c r="VE397" s="38"/>
      <c r="VF397" s="38"/>
      <c r="VG397" s="38"/>
      <c r="VH397" s="38"/>
      <c r="VI397" s="38"/>
      <c r="VJ397" s="38"/>
      <c r="VK397" s="38"/>
      <c r="VL397" s="38"/>
      <c r="VM397" s="38"/>
      <c r="VN397" s="38"/>
      <c r="VO397" s="38"/>
      <c r="VP397" s="38"/>
      <c r="VQ397" s="38"/>
      <c r="VR397" s="38"/>
      <c r="VS397" s="38"/>
      <c r="VT397" s="38"/>
      <c r="VU397" s="38"/>
      <c r="VV397" s="38"/>
      <c r="VW397" s="38"/>
      <c r="VX397" s="38"/>
      <c r="VY397" s="38"/>
      <c r="VZ397" s="38"/>
      <c r="WA397" s="38"/>
      <c r="WB397" s="38"/>
      <c r="WC397" s="38"/>
      <c r="WD397" s="38"/>
    </row>
    <row r="398" spans="1:602" s="37" customFormat="1" ht="51" customHeight="1">
      <c r="A398" s="507"/>
      <c r="B398" s="76"/>
      <c r="C398" s="536"/>
      <c r="D398" s="51"/>
      <c r="E398" s="598"/>
      <c r="F398" s="57"/>
      <c r="G398" s="526"/>
      <c r="H398" s="57"/>
      <c r="I398" s="519" t="s">
        <v>14</v>
      </c>
      <c r="J398" s="519" t="s">
        <v>141</v>
      </c>
      <c r="K398" s="519" t="s">
        <v>864</v>
      </c>
      <c r="L398" s="519" t="s">
        <v>144</v>
      </c>
      <c r="M398" s="520">
        <v>0</v>
      </c>
      <c r="N398" s="520">
        <v>0</v>
      </c>
      <c r="O398" s="520">
        <v>0</v>
      </c>
      <c r="P398" s="521">
        <v>0</v>
      </c>
      <c r="Q398" s="522">
        <v>966000</v>
      </c>
      <c r="R398" s="522">
        <v>966000</v>
      </c>
      <c r="S398" s="514">
        <v>3</v>
      </c>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c r="EA398" s="38"/>
      <c r="EB398" s="38"/>
      <c r="EC398" s="38"/>
      <c r="ED398" s="38"/>
      <c r="EE398" s="38"/>
      <c r="EF398" s="38"/>
      <c r="EG398" s="38"/>
      <c r="EH398" s="38"/>
      <c r="EI398" s="38"/>
      <c r="EJ398" s="38"/>
      <c r="EK398" s="38"/>
      <c r="EL398" s="38"/>
      <c r="EM398" s="38"/>
      <c r="EN398" s="38"/>
      <c r="EO398" s="38"/>
      <c r="EP398" s="38"/>
      <c r="EQ398" s="38"/>
      <c r="ER398" s="38"/>
      <c r="ES398" s="38"/>
      <c r="ET398" s="38"/>
      <c r="EU398" s="38"/>
      <c r="EV398" s="38"/>
      <c r="EW398" s="38"/>
      <c r="EX398" s="38"/>
      <c r="EY398" s="38"/>
      <c r="EZ398" s="38"/>
      <c r="FA398" s="38"/>
      <c r="FB398" s="38"/>
      <c r="FC398" s="38"/>
      <c r="FD398" s="38"/>
      <c r="FE398" s="38"/>
      <c r="FF398" s="38"/>
      <c r="FG398" s="38"/>
      <c r="FH398" s="38"/>
      <c r="FI398" s="38"/>
      <c r="FJ398" s="38"/>
      <c r="FK398" s="38"/>
      <c r="FL398" s="38"/>
      <c r="FM398" s="38"/>
      <c r="FN398" s="38"/>
      <c r="FO398" s="38"/>
      <c r="FP398" s="38"/>
      <c r="FQ398" s="38"/>
      <c r="FR398" s="38"/>
      <c r="FS398" s="38"/>
      <c r="FT398" s="38"/>
      <c r="FU398" s="38"/>
      <c r="FV398" s="38"/>
      <c r="FW398" s="38"/>
      <c r="FX398" s="38"/>
      <c r="FY398" s="38"/>
      <c r="FZ398" s="38"/>
      <c r="GA398" s="38"/>
      <c r="GB398" s="38"/>
      <c r="GC398" s="38"/>
      <c r="GD398" s="38"/>
      <c r="GE398" s="38"/>
      <c r="GF398" s="38"/>
      <c r="GG398" s="38"/>
      <c r="GH398" s="38"/>
      <c r="GI398" s="38"/>
      <c r="GJ398" s="38"/>
      <c r="GK398" s="38"/>
      <c r="GL398" s="38"/>
      <c r="GM398" s="38"/>
      <c r="GN398" s="38"/>
      <c r="GO398" s="38"/>
      <c r="GP398" s="38"/>
      <c r="GQ398" s="38"/>
      <c r="GR398" s="38"/>
      <c r="GS398" s="38"/>
      <c r="GT398" s="38"/>
      <c r="GU398" s="38"/>
      <c r="GV398" s="38"/>
      <c r="GW398" s="38"/>
      <c r="GX398" s="38"/>
      <c r="GY398" s="38"/>
      <c r="GZ398" s="38"/>
      <c r="HA398" s="38"/>
      <c r="HB398" s="38"/>
      <c r="HC398" s="38"/>
      <c r="HD398" s="38"/>
      <c r="HE398" s="38"/>
      <c r="HF398" s="38"/>
      <c r="HG398" s="38"/>
      <c r="HH398" s="38"/>
      <c r="HI398" s="38"/>
      <c r="HJ398" s="38"/>
      <c r="HK398" s="38"/>
      <c r="HL398" s="38"/>
      <c r="HM398" s="38"/>
      <c r="HN398" s="38"/>
      <c r="HO398" s="38"/>
      <c r="HP398" s="38"/>
      <c r="HQ398" s="38"/>
      <c r="HR398" s="38"/>
      <c r="HS398" s="38"/>
      <c r="HT398" s="38"/>
      <c r="HU398" s="38"/>
      <c r="HV398" s="38"/>
      <c r="HW398" s="38"/>
      <c r="HX398" s="38"/>
      <c r="HY398" s="38"/>
      <c r="HZ398" s="38"/>
      <c r="IA398" s="38"/>
      <c r="IB398" s="38"/>
      <c r="IC398" s="38"/>
      <c r="ID398" s="38"/>
      <c r="IE398" s="38"/>
      <c r="IF398" s="38"/>
      <c r="IG398" s="38"/>
      <c r="IH398" s="38"/>
      <c r="II398" s="38"/>
      <c r="IJ398" s="38"/>
      <c r="IK398" s="38"/>
      <c r="IL398" s="38"/>
      <c r="IM398" s="38"/>
      <c r="IN398" s="38"/>
      <c r="IO398" s="38"/>
      <c r="IP398" s="38"/>
      <c r="IQ398" s="38"/>
      <c r="IR398" s="38"/>
      <c r="IS398" s="38"/>
      <c r="IT398" s="38"/>
      <c r="IU398" s="38"/>
      <c r="IV398" s="38"/>
      <c r="IW398" s="38"/>
      <c r="IX398" s="38"/>
      <c r="IY398" s="38"/>
      <c r="IZ398" s="38"/>
      <c r="JA398" s="38"/>
      <c r="JB398" s="38"/>
      <c r="JC398" s="38"/>
      <c r="JD398" s="38"/>
      <c r="JE398" s="38"/>
      <c r="JF398" s="38"/>
      <c r="JG398" s="38"/>
      <c r="JH398" s="38"/>
      <c r="JI398" s="38"/>
      <c r="JJ398" s="38"/>
      <c r="JK398" s="38"/>
      <c r="JL398" s="38"/>
      <c r="JM398" s="38"/>
      <c r="JN398" s="38"/>
      <c r="JO398" s="38"/>
      <c r="JP398" s="38"/>
      <c r="JQ398" s="38"/>
      <c r="JR398" s="38"/>
      <c r="JS398" s="38"/>
      <c r="JT398" s="38"/>
      <c r="JU398" s="38"/>
      <c r="JV398" s="38"/>
      <c r="JW398" s="38"/>
      <c r="JX398" s="38"/>
      <c r="JY398" s="38"/>
      <c r="JZ398" s="38"/>
      <c r="KA398" s="38"/>
      <c r="KB398" s="38"/>
      <c r="KC398" s="38"/>
      <c r="KD398" s="38"/>
      <c r="KE398" s="38"/>
      <c r="KF398" s="38"/>
      <c r="KG398" s="38"/>
      <c r="KH398" s="38"/>
      <c r="KI398" s="38"/>
      <c r="KJ398" s="38"/>
      <c r="KK398" s="38"/>
      <c r="KL398" s="38"/>
      <c r="KM398" s="38"/>
      <c r="KN398" s="38"/>
      <c r="KO398" s="38"/>
      <c r="KP398" s="38"/>
      <c r="KQ398" s="38"/>
      <c r="KR398" s="38"/>
      <c r="KS398" s="38"/>
      <c r="KT398" s="38"/>
      <c r="KU398" s="38"/>
      <c r="KV398" s="38"/>
      <c r="KW398" s="38"/>
      <c r="KX398" s="38"/>
      <c r="KY398" s="38"/>
      <c r="KZ398" s="38"/>
      <c r="LA398" s="38"/>
      <c r="LB398" s="38"/>
      <c r="LC398" s="38"/>
      <c r="LD398" s="38"/>
      <c r="LE398" s="38"/>
      <c r="LF398" s="38"/>
      <c r="LG398" s="38"/>
      <c r="LH398" s="38"/>
      <c r="LI398" s="38"/>
      <c r="LJ398" s="38"/>
      <c r="LK398" s="38"/>
      <c r="LL398" s="38"/>
      <c r="LM398" s="38"/>
      <c r="LN398" s="38"/>
      <c r="LO398" s="38"/>
      <c r="LP398" s="38"/>
      <c r="LQ398" s="38"/>
      <c r="LR398" s="38"/>
      <c r="LS398" s="38"/>
      <c r="LT398" s="38"/>
      <c r="LU398" s="38"/>
      <c r="LV398" s="38"/>
      <c r="LW398" s="38"/>
      <c r="LX398" s="38"/>
      <c r="LY398" s="38"/>
      <c r="LZ398" s="38"/>
      <c r="MA398" s="38"/>
      <c r="MB398" s="38"/>
      <c r="MC398" s="38"/>
      <c r="MD398" s="38"/>
      <c r="ME398" s="38"/>
      <c r="MF398" s="38"/>
      <c r="MG398" s="38"/>
      <c r="MH398" s="38"/>
      <c r="MI398" s="38"/>
      <c r="MJ398" s="38"/>
      <c r="MK398" s="38"/>
      <c r="ML398" s="38"/>
      <c r="MM398" s="38"/>
      <c r="MN398" s="38"/>
      <c r="MO398" s="38"/>
      <c r="MP398" s="38"/>
      <c r="MQ398" s="38"/>
      <c r="MR398" s="38"/>
      <c r="MS398" s="38"/>
      <c r="MT398" s="38"/>
      <c r="MU398" s="38"/>
      <c r="MV398" s="38"/>
      <c r="MW398" s="38"/>
      <c r="MX398" s="38"/>
      <c r="MY398" s="38"/>
      <c r="MZ398" s="38"/>
      <c r="NA398" s="38"/>
      <c r="NB398" s="38"/>
      <c r="NC398" s="38"/>
      <c r="ND398" s="38"/>
      <c r="NE398" s="38"/>
      <c r="NF398" s="38"/>
      <c r="NG398" s="38"/>
      <c r="NH398" s="38"/>
      <c r="NI398" s="38"/>
      <c r="NJ398" s="38"/>
      <c r="NK398" s="38"/>
      <c r="NL398" s="38"/>
      <c r="NM398" s="38"/>
      <c r="NN398" s="38"/>
      <c r="NO398" s="38"/>
      <c r="NP398" s="38"/>
      <c r="NQ398" s="38"/>
      <c r="NR398" s="38"/>
      <c r="NS398" s="38"/>
      <c r="NT398" s="38"/>
      <c r="NU398" s="38"/>
      <c r="NV398" s="38"/>
      <c r="NW398" s="38"/>
      <c r="NX398" s="38"/>
      <c r="NY398" s="38"/>
      <c r="NZ398" s="38"/>
      <c r="OA398" s="38"/>
      <c r="OB398" s="38"/>
      <c r="OC398" s="38"/>
      <c r="OD398" s="38"/>
      <c r="OE398" s="38"/>
      <c r="OF398" s="38"/>
      <c r="OG398" s="38"/>
      <c r="OH398" s="38"/>
      <c r="OI398" s="38"/>
      <c r="OJ398" s="38"/>
      <c r="OK398" s="38"/>
      <c r="OL398" s="38"/>
      <c r="OM398" s="38"/>
      <c r="ON398" s="38"/>
      <c r="OO398" s="38"/>
      <c r="OP398" s="38"/>
      <c r="OQ398" s="38"/>
      <c r="OR398" s="38"/>
      <c r="OS398" s="38"/>
      <c r="OT398" s="38"/>
      <c r="OU398" s="38"/>
      <c r="OV398" s="38"/>
      <c r="OW398" s="38"/>
      <c r="OX398" s="38"/>
      <c r="OY398" s="38"/>
      <c r="OZ398" s="38"/>
      <c r="PA398" s="38"/>
      <c r="PB398" s="38"/>
      <c r="PC398" s="38"/>
      <c r="PD398" s="38"/>
      <c r="PE398" s="38"/>
      <c r="PF398" s="38"/>
      <c r="PG398" s="38"/>
      <c r="PH398" s="38"/>
      <c r="PI398" s="38"/>
      <c r="PJ398" s="38"/>
      <c r="PK398" s="38"/>
      <c r="PL398" s="38"/>
      <c r="PM398" s="38"/>
      <c r="PN398" s="38"/>
      <c r="PO398" s="38"/>
      <c r="PP398" s="38"/>
      <c r="PQ398" s="38"/>
      <c r="PR398" s="38"/>
      <c r="PS398" s="38"/>
      <c r="PT398" s="38"/>
      <c r="PU398" s="38"/>
      <c r="PV398" s="38"/>
      <c r="PW398" s="38"/>
      <c r="PX398" s="38"/>
      <c r="PY398" s="38"/>
      <c r="PZ398" s="38"/>
      <c r="QA398" s="38"/>
      <c r="QB398" s="38"/>
      <c r="QC398" s="38"/>
      <c r="QD398" s="38"/>
      <c r="QE398" s="38"/>
      <c r="QF398" s="38"/>
      <c r="QG398" s="38"/>
      <c r="QH398" s="38"/>
      <c r="QI398" s="38"/>
      <c r="QJ398" s="38"/>
      <c r="QK398" s="38"/>
      <c r="QL398" s="38"/>
      <c r="QM398" s="38"/>
      <c r="QN398" s="38"/>
      <c r="QO398" s="38"/>
      <c r="QP398" s="38"/>
      <c r="QQ398" s="38"/>
      <c r="QR398" s="38"/>
      <c r="QS398" s="38"/>
      <c r="QT398" s="38"/>
      <c r="QU398" s="38"/>
      <c r="QV398" s="38"/>
      <c r="QW398" s="38"/>
      <c r="QX398" s="38"/>
      <c r="QY398" s="38"/>
      <c r="QZ398" s="38"/>
      <c r="RA398" s="38"/>
      <c r="RB398" s="38"/>
      <c r="RC398" s="38"/>
      <c r="RD398" s="38"/>
      <c r="RE398" s="38"/>
      <c r="RF398" s="38"/>
      <c r="RG398" s="38"/>
      <c r="RH398" s="38"/>
      <c r="RI398" s="38"/>
      <c r="RJ398" s="38"/>
      <c r="RK398" s="38"/>
      <c r="RL398" s="38"/>
      <c r="RM398" s="38"/>
      <c r="RN398" s="38"/>
      <c r="RO398" s="38"/>
      <c r="RP398" s="38"/>
      <c r="RQ398" s="38"/>
      <c r="RR398" s="38"/>
      <c r="RS398" s="38"/>
      <c r="RT398" s="38"/>
      <c r="RU398" s="38"/>
      <c r="RV398" s="38"/>
      <c r="RW398" s="38"/>
      <c r="RX398" s="38"/>
      <c r="RY398" s="38"/>
      <c r="RZ398" s="38"/>
      <c r="SA398" s="38"/>
      <c r="SB398" s="38"/>
      <c r="SC398" s="38"/>
      <c r="SD398" s="38"/>
      <c r="SE398" s="38"/>
      <c r="SF398" s="38"/>
      <c r="SG398" s="38"/>
      <c r="SH398" s="38"/>
      <c r="SI398" s="38"/>
      <c r="SJ398" s="38"/>
      <c r="SK398" s="38"/>
      <c r="SL398" s="38"/>
      <c r="SM398" s="38"/>
      <c r="SN398" s="38"/>
      <c r="SO398" s="38"/>
      <c r="SP398" s="38"/>
      <c r="SQ398" s="38"/>
      <c r="SR398" s="38"/>
      <c r="SS398" s="38"/>
      <c r="ST398" s="38"/>
      <c r="SU398" s="38"/>
      <c r="SV398" s="38"/>
      <c r="SW398" s="38"/>
      <c r="SX398" s="38"/>
      <c r="SY398" s="38"/>
      <c r="SZ398" s="38"/>
      <c r="TA398" s="38"/>
      <c r="TB398" s="38"/>
      <c r="TC398" s="38"/>
      <c r="TD398" s="38"/>
      <c r="TE398" s="38"/>
      <c r="TF398" s="38"/>
      <c r="TG398" s="38"/>
      <c r="TH398" s="38"/>
      <c r="TI398" s="38"/>
      <c r="TJ398" s="38"/>
      <c r="TK398" s="38"/>
      <c r="TL398" s="38"/>
      <c r="TM398" s="38"/>
      <c r="TN398" s="38"/>
      <c r="TO398" s="38"/>
      <c r="TP398" s="38"/>
      <c r="TQ398" s="38"/>
      <c r="TR398" s="38"/>
      <c r="TS398" s="38"/>
      <c r="TT398" s="38"/>
      <c r="TU398" s="38"/>
      <c r="TV398" s="38"/>
      <c r="TW398" s="38"/>
      <c r="TX398" s="38"/>
      <c r="TY398" s="38"/>
      <c r="TZ398" s="38"/>
      <c r="UA398" s="38"/>
      <c r="UB398" s="38"/>
      <c r="UC398" s="38"/>
      <c r="UD398" s="38"/>
      <c r="UE398" s="38"/>
      <c r="UF398" s="38"/>
      <c r="UG398" s="38"/>
      <c r="UH398" s="38"/>
      <c r="UI398" s="38"/>
      <c r="UJ398" s="38"/>
      <c r="UK398" s="38"/>
      <c r="UL398" s="38"/>
      <c r="UM398" s="38"/>
      <c r="UN398" s="38"/>
      <c r="UO398" s="38"/>
      <c r="UP398" s="38"/>
      <c r="UQ398" s="38"/>
      <c r="UR398" s="38"/>
      <c r="US398" s="38"/>
      <c r="UT398" s="38"/>
      <c r="UU398" s="38"/>
      <c r="UV398" s="38"/>
      <c r="UW398" s="38"/>
      <c r="UX398" s="38"/>
      <c r="UY398" s="38"/>
      <c r="UZ398" s="38"/>
      <c r="VA398" s="38"/>
      <c r="VB398" s="38"/>
      <c r="VC398" s="38"/>
      <c r="VD398" s="38"/>
      <c r="VE398" s="38"/>
      <c r="VF398" s="38"/>
      <c r="VG398" s="38"/>
      <c r="VH398" s="38"/>
      <c r="VI398" s="38"/>
      <c r="VJ398" s="38"/>
      <c r="VK398" s="38"/>
      <c r="VL398" s="38"/>
      <c r="VM398" s="38"/>
      <c r="VN398" s="38"/>
      <c r="VO398" s="38"/>
      <c r="VP398" s="38"/>
      <c r="VQ398" s="38"/>
      <c r="VR398" s="38"/>
      <c r="VS398" s="38"/>
      <c r="VT398" s="38"/>
      <c r="VU398" s="38"/>
      <c r="VV398" s="38"/>
      <c r="VW398" s="38"/>
      <c r="VX398" s="38"/>
      <c r="VY398" s="38"/>
      <c r="VZ398" s="38"/>
      <c r="WA398" s="38"/>
      <c r="WB398" s="38"/>
      <c r="WC398" s="38"/>
      <c r="WD398" s="38"/>
    </row>
    <row r="399" spans="1:602" s="37" customFormat="1" ht="47.25" customHeight="1">
      <c r="A399" s="507"/>
      <c r="B399" s="599" t="s">
        <v>865</v>
      </c>
      <c r="C399" s="600" t="s">
        <v>866</v>
      </c>
      <c r="D399" s="50" t="s">
        <v>787</v>
      </c>
      <c r="E399" s="55" t="s">
        <v>867</v>
      </c>
      <c r="F399" s="55" t="s">
        <v>136</v>
      </c>
      <c r="G399" s="518">
        <v>44562</v>
      </c>
      <c r="H399" s="55" t="s">
        <v>137</v>
      </c>
      <c r="I399" s="519" t="s">
        <v>14</v>
      </c>
      <c r="J399" s="519" t="s">
        <v>141</v>
      </c>
      <c r="K399" s="64" t="s">
        <v>868</v>
      </c>
      <c r="L399" s="512" t="s">
        <v>146</v>
      </c>
      <c r="M399" s="505">
        <f>M400+M401+M402</f>
        <v>1584800</v>
      </c>
      <c r="N399" s="505">
        <f>N400+N401+N402</f>
        <v>1584800</v>
      </c>
      <c r="O399" s="505">
        <f>SUM(O400:O402)</f>
        <v>0</v>
      </c>
      <c r="P399" s="513">
        <f>SUM(P400:P402)</f>
        <v>0</v>
      </c>
      <c r="Q399" s="554">
        <f>SUM(Q400:Q402)</f>
        <v>0</v>
      </c>
      <c r="R399" s="554">
        <f>SUM(R400:R402)</f>
        <v>0</v>
      </c>
      <c r="S399" s="514"/>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c r="EA399" s="38"/>
      <c r="EB399" s="38"/>
      <c r="EC399" s="38"/>
      <c r="ED399" s="38"/>
      <c r="EE399" s="38"/>
      <c r="EF399" s="38"/>
      <c r="EG399" s="38"/>
      <c r="EH399" s="38"/>
      <c r="EI399" s="38"/>
      <c r="EJ399" s="38"/>
      <c r="EK399" s="38"/>
      <c r="EL399" s="38"/>
      <c r="EM399" s="38"/>
      <c r="EN399" s="38"/>
      <c r="EO399" s="38"/>
      <c r="EP399" s="38"/>
      <c r="EQ399" s="38"/>
      <c r="ER399" s="38"/>
      <c r="ES399" s="38"/>
      <c r="ET399" s="38"/>
      <c r="EU399" s="38"/>
      <c r="EV399" s="38"/>
      <c r="EW399" s="38"/>
      <c r="EX399" s="38"/>
      <c r="EY399" s="38"/>
      <c r="EZ399" s="38"/>
      <c r="FA399" s="38"/>
      <c r="FB399" s="38"/>
      <c r="FC399" s="38"/>
      <c r="FD399" s="38"/>
      <c r="FE399" s="38"/>
      <c r="FF399" s="38"/>
      <c r="FG399" s="38"/>
      <c r="FH399" s="38"/>
      <c r="FI399" s="38"/>
      <c r="FJ399" s="38"/>
      <c r="FK399" s="38"/>
      <c r="FL399" s="38"/>
      <c r="FM399" s="38"/>
      <c r="FN399" s="38"/>
      <c r="FO399" s="38"/>
      <c r="FP399" s="38"/>
      <c r="FQ399" s="38"/>
      <c r="FR399" s="38"/>
      <c r="FS399" s="38"/>
      <c r="FT399" s="38"/>
      <c r="FU399" s="38"/>
      <c r="FV399" s="38"/>
      <c r="FW399" s="38"/>
      <c r="FX399" s="38"/>
      <c r="FY399" s="38"/>
      <c r="FZ399" s="38"/>
      <c r="GA399" s="38"/>
      <c r="GB399" s="38"/>
      <c r="GC399" s="38"/>
      <c r="GD399" s="38"/>
      <c r="GE399" s="38"/>
      <c r="GF399" s="38"/>
      <c r="GG399" s="38"/>
      <c r="GH399" s="38"/>
      <c r="GI399" s="38"/>
      <c r="GJ399" s="38"/>
      <c r="GK399" s="38"/>
      <c r="GL399" s="38"/>
      <c r="GM399" s="38"/>
      <c r="GN399" s="38"/>
      <c r="GO399" s="38"/>
      <c r="GP399" s="38"/>
      <c r="GQ399" s="38"/>
      <c r="GR399" s="38"/>
      <c r="GS399" s="38"/>
      <c r="GT399" s="38"/>
      <c r="GU399" s="38"/>
      <c r="GV399" s="38"/>
      <c r="GW399" s="38"/>
      <c r="GX399" s="38"/>
      <c r="GY399" s="38"/>
      <c r="GZ399" s="38"/>
      <c r="HA399" s="38"/>
      <c r="HB399" s="38"/>
      <c r="HC399" s="38"/>
      <c r="HD399" s="38"/>
      <c r="HE399" s="38"/>
      <c r="HF399" s="38"/>
      <c r="HG399" s="38"/>
      <c r="HH399" s="38"/>
      <c r="HI399" s="38"/>
      <c r="HJ399" s="38"/>
      <c r="HK399" s="38"/>
      <c r="HL399" s="38"/>
      <c r="HM399" s="38"/>
      <c r="HN399" s="38"/>
      <c r="HO399" s="38"/>
      <c r="HP399" s="38"/>
      <c r="HQ399" s="38"/>
      <c r="HR399" s="38"/>
      <c r="HS399" s="38"/>
      <c r="HT399" s="38"/>
      <c r="HU399" s="38"/>
      <c r="HV399" s="38"/>
      <c r="HW399" s="38"/>
      <c r="HX399" s="38"/>
      <c r="HY399" s="38"/>
      <c r="HZ399" s="38"/>
      <c r="IA399" s="38"/>
      <c r="IB399" s="38"/>
      <c r="IC399" s="38"/>
      <c r="ID399" s="38"/>
      <c r="IE399" s="38"/>
      <c r="IF399" s="38"/>
      <c r="IG399" s="38"/>
      <c r="IH399" s="38"/>
      <c r="II399" s="38"/>
      <c r="IJ399" s="38"/>
      <c r="IK399" s="38"/>
      <c r="IL399" s="38"/>
      <c r="IM399" s="38"/>
      <c r="IN399" s="38"/>
      <c r="IO399" s="38"/>
      <c r="IP399" s="38"/>
      <c r="IQ399" s="38"/>
      <c r="IR399" s="38"/>
      <c r="IS399" s="38"/>
      <c r="IT399" s="38"/>
      <c r="IU399" s="38"/>
      <c r="IV399" s="38"/>
      <c r="IW399" s="38"/>
      <c r="IX399" s="38"/>
      <c r="IY399" s="38"/>
      <c r="IZ399" s="38"/>
      <c r="JA399" s="38"/>
      <c r="JB399" s="38"/>
      <c r="JC399" s="38"/>
      <c r="JD399" s="38"/>
      <c r="JE399" s="38"/>
      <c r="JF399" s="38"/>
      <c r="JG399" s="38"/>
      <c r="JH399" s="38"/>
      <c r="JI399" s="38"/>
      <c r="JJ399" s="38"/>
      <c r="JK399" s="38"/>
      <c r="JL399" s="38"/>
      <c r="JM399" s="38"/>
      <c r="JN399" s="38"/>
      <c r="JO399" s="38"/>
      <c r="JP399" s="38"/>
      <c r="JQ399" s="38"/>
      <c r="JR399" s="38"/>
      <c r="JS399" s="38"/>
      <c r="JT399" s="38"/>
      <c r="JU399" s="38"/>
      <c r="JV399" s="38"/>
      <c r="JW399" s="38"/>
      <c r="JX399" s="38"/>
      <c r="JY399" s="38"/>
      <c r="JZ399" s="38"/>
      <c r="KA399" s="38"/>
      <c r="KB399" s="38"/>
      <c r="KC399" s="38"/>
      <c r="KD399" s="38"/>
      <c r="KE399" s="38"/>
      <c r="KF399" s="38"/>
      <c r="KG399" s="38"/>
      <c r="KH399" s="38"/>
      <c r="KI399" s="38"/>
      <c r="KJ399" s="38"/>
      <c r="KK399" s="38"/>
      <c r="KL399" s="38"/>
      <c r="KM399" s="38"/>
      <c r="KN399" s="38"/>
      <c r="KO399" s="38"/>
      <c r="KP399" s="38"/>
      <c r="KQ399" s="38"/>
      <c r="KR399" s="38"/>
      <c r="KS399" s="38"/>
      <c r="KT399" s="38"/>
      <c r="KU399" s="38"/>
      <c r="KV399" s="38"/>
      <c r="KW399" s="38"/>
      <c r="KX399" s="38"/>
      <c r="KY399" s="38"/>
      <c r="KZ399" s="38"/>
      <c r="LA399" s="38"/>
      <c r="LB399" s="38"/>
      <c r="LC399" s="38"/>
      <c r="LD399" s="38"/>
      <c r="LE399" s="38"/>
      <c r="LF399" s="38"/>
      <c r="LG399" s="38"/>
      <c r="LH399" s="38"/>
      <c r="LI399" s="38"/>
      <c r="LJ399" s="38"/>
      <c r="LK399" s="38"/>
      <c r="LL399" s="38"/>
      <c r="LM399" s="38"/>
      <c r="LN399" s="38"/>
      <c r="LO399" s="38"/>
      <c r="LP399" s="38"/>
      <c r="LQ399" s="38"/>
      <c r="LR399" s="38"/>
      <c r="LS399" s="38"/>
      <c r="LT399" s="38"/>
      <c r="LU399" s="38"/>
      <c r="LV399" s="38"/>
      <c r="LW399" s="38"/>
      <c r="LX399" s="38"/>
      <c r="LY399" s="38"/>
      <c r="LZ399" s="38"/>
      <c r="MA399" s="38"/>
      <c r="MB399" s="38"/>
      <c r="MC399" s="38"/>
      <c r="MD399" s="38"/>
      <c r="ME399" s="38"/>
      <c r="MF399" s="38"/>
      <c r="MG399" s="38"/>
      <c r="MH399" s="38"/>
      <c r="MI399" s="38"/>
      <c r="MJ399" s="38"/>
      <c r="MK399" s="38"/>
      <c r="ML399" s="38"/>
      <c r="MM399" s="38"/>
      <c r="MN399" s="38"/>
      <c r="MO399" s="38"/>
      <c r="MP399" s="38"/>
      <c r="MQ399" s="38"/>
      <c r="MR399" s="38"/>
      <c r="MS399" s="38"/>
      <c r="MT399" s="38"/>
      <c r="MU399" s="38"/>
      <c r="MV399" s="38"/>
      <c r="MW399" s="38"/>
      <c r="MX399" s="38"/>
      <c r="MY399" s="38"/>
      <c r="MZ399" s="38"/>
      <c r="NA399" s="38"/>
      <c r="NB399" s="38"/>
      <c r="NC399" s="38"/>
      <c r="ND399" s="38"/>
      <c r="NE399" s="38"/>
      <c r="NF399" s="38"/>
      <c r="NG399" s="38"/>
      <c r="NH399" s="38"/>
      <c r="NI399" s="38"/>
      <c r="NJ399" s="38"/>
      <c r="NK399" s="38"/>
      <c r="NL399" s="38"/>
      <c r="NM399" s="38"/>
      <c r="NN399" s="38"/>
      <c r="NO399" s="38"/>
      <c r="NP399" s="38"/>
      <c r="NQ399" s="38"/>
      <c r="NR399" s="38"/>
      <c r="NS399" s="38"/>
      <c r="NT399" s="38"/>
      <c r="NU399" s="38"/>
      <c r="NV399" s="38"/>
      <c r="NW399" s="38"/>
      <c r="NX399" s="38"/>
      <c r="NY399" s="38"/>
      <c r="NZ399" s="38"/>
      <c r="OA399" s="38"/>
      <c r="OB399" s="38"/>
      <c r="OC399" s="38"/>
      <c r="OD399" s="38"/>
      <c r="OE399" s="38"/>
      <c r="OF399" s="38"/>
      <c r="OG399" s="38"/>
      <c r="OH399" s="38"/>
      <c r="OI399" s="38"/>
      <c r="OJ399" s="38"/>
      <c r="OK399" s="38"/>
      <c r="OL399" s="38"/>
      <c r="OM399" s="38"/>
      <c r="ON399" s="38"/>
      <c r="OO399" s="38"/>
      <c r="OP399" s="38"/>
      <c r="OQ399" s="38"/>
      <c r="OR399" s="38"/>
      <c r="OS399" s="38"/>
      <c r="OT399" s="38"/>
      <c r="OU399" s="38"/>
      <c r="OV399" s="38"/>
      <c r="OW399" s="38"/>
      <c r="OX399" s="38"/>
      <c r="OY399" s="38"/>
      <c r="OZ399" s="38"/>
      <c r="PA399" s="38"/>
      <c r="PB399" s="38"/>
      <c r="PC399" s="38"/>
      <c r="PD399" s="38"/>
      <c r="PE399" s="38"/>
      <c r="PF399" s="38"/>
      <c r="PG399" s="38"/>
      <c r="PH399" s="38"/>
      <c r="PI399" s="38"/>
      <c r="PJ399" s="38"/>
      <c r="PK399" s="38"/>
      <c r="PL399" s="38"/>
      <c r="PM399" s="38"/>
      <c r="PN399" s="38"/>
      <c r="PO399" s="38"/>
      <c r="PP399" s="38"/>
      <c r="PQ399" s="38"/>
      <c r="PR399" s="38"/>
      <c r="PS399" s="38"/>
      <c r="PT399" s="38"/>
      <c r="PU399" s="38"/>
      <c r="PV399" s="38"/>
      <c r="PW399" s="38"/>
      <c r="PX399" s="38"/>
      <c r="PY399" s="38"/>
      <c r="PZ399" s="38"/>
      <c r="QA399" s="38"/>
      <c r="QB399" s="38"/>
      <c r="QC399" s="38"/>
      <c r="QD399" s="38"/>
      <c r="QE399" s="38"/>
      <c r="QF399" s="38"/>
      <c r="QG399" s="38"/>
      <c r="QH399" s="38"/>
      <c r="QI399" s="38"/>
      <c r="QJ399" s="38"/>
      <c r="QK399" s="38"/>
      <c r="QL399" s="38"/>
      <c r="QM399" s="38"/>
      <c r="QN399" s="38"/>
      <c r="QO399" s="38"/>
      <c r="QP399" s="38"/>
      <c r="QQ399" s="38"/>
      <c r="QR399" s="38"/>
      <c r="QS399" s="38"/>
      <c r="QT399" s="38"/>
      <c r="QU399" s="38"/>
      <c r="QV399" s="38"/>
      <c r="QW399" s="38"/>
      <c r="QX399" s="38"/>
      <c r="QY399" s="38"/>
      <c r="QZ399" s="38"/>
      <c r="RA399" s="38"/>
      <c r="RB399" s="38"/>
      <c r="RC399" s="38"/>
      <c r="RD399" s="38"/>
      <c r="RE399" s="38"/>
      <c r="RF399" s="38"/>
      <c r="RG399" s="38"/>
      <c r="RH399" s="38"/>
      <c r="RI399" s="38"/>
      <c r="RJ399" s="38"/>
      <c r="RK399" s="38"/>
      <c r="RL399" s="38"/>
      <c r="RM399" s="38"/>
      <c r="RN399" s="38"/>
      <c r="RO399" s="38"/>
      <c r="RP399" s="38"/>
      <c r="RQ399" s="38"/>
      <c r="RR399" s="38"/>
      <c r="RS399" s="38"/>
      <c r="RT399" s="38"/>
      <c r="RU399" s="38"/>
      <c r="RV399" s="38"/>
      <c r="RW399" s="38"/>
      <c r="RX399" s="38"/>
      <c r="RY399" s="38"/>
      <c r="RZ399" s="38"/>
      <c r="SA399" s="38"/>
      <c r="SB399" s="38"/>
      <c r="SC399" s="38"/>
      <c r="SD399" s="38"/>
      <c r="SE399" s="38"/>
      <c r="SF399" s="38"/>
      <c r="SG399" s="38"/>
      <c r="SH399" s="38"/>
      <c r="SI399" s="38"/>
      <c r="SJ399" s="38"/>
      <c r="SK399" s="38"/>
      <c r="SL399" s="38"/>
      <c r="SM399" s="38"/>
      <c r="SN399" s="38"/>
      <c r="SO399" s="38"/>
      <c r="SP399" s="38"/>
      <c r="SQ399" s="38"/>
      <c r="SR399" s="38"/>
      <c r="SS399" s="38"/>
      <c r="ST399" s="38"/>
      <c r="SU399" s="38"/>
      <c r="SV399" s="38"/>
      <c r="SW399" s="38"/>
      <c r="SX399" s="38"/>
      <c r="SY399" s="38"/>
      <c r="SZ399" s="38"/>
      <c r="TA399" s="38"/>
      <c r="TB399" s="38"/>
      <c r="TC399" s="38"/>
      <c r="TD399" s="38"/>
      <c r="TE399" s="38"/>
      <c r="TF399" s="38"/>
      <c r="TG399" s="38"/>
      <c r="TH399" s="38"/>
      <c r="TI399" s="38"/>
      <c r="TJ399" s="38"/>
      <c r="TK399" s="38"/>
      <c r="TL399" s="38"/>
      <c r="TM399" s="38"/>
      <c r="TN399" s="38"/>
      <c r="TO399" s="38"/>
      <c r="TP399" s="38"/>
      <c r="TQ399" s="38"/>
      <c r="TR399" s="38"/>
      <c r="TS399" s="38"/>
      <c r="TT399" s="38"/>
      <c r="TU399" s="38"/>
      <c r="TV399" s="38"/>
      <c r="TW399" s="38"/>
      <c r="TX399" s="38"/>
      <c r="TY399" s="38"/>
      <c r="TZ399" s="38"/>
      <c r="UA399" s="38"/>
      <c r="UB399" s="38"/>
      <c r="UC399" s="38"/>
      <c r="UD399" s="38"/>
      <c r="UE399" s="38"/>
      <c r="UF399" s="38"/>
      <c r="UG399" s="38"/>
      <c r="UH399" s="38"/>
      <c r="UI399" s="38"/>
      <c r="UJ399" s="38"/>
      <c r="UK399" s="38"/>
      <c r="UL399" s="38"/>
      <c r="UM399" s="38"/>
      <c r="UN399" s="38"/>
      <c r="UO399" s="38"/>
      <c r="UP399" s="38"/>
      <c r="UQ399" s="38"/>
      <c r="UR399" s="38"/>
      <c r="US399" s="38"/>
      <c r="UT399" s="38"/>
      <c r="UU399" s="38"/>
      <c r="UV399" s="38"/>
      <c r="UW399" s="38"/>
      <c r="UX399" s="38"/>
      <c r="UY399" s="38"/>
      <c r="UZ399" s="38"/>
      <c r="VA399" s="38"/>
      <c r="VB399" s="38"/>
      <c r="VC399" s="38"/>
      <c r="VD399" s="38"/>
      <c r="VE399" s="38"/>
      <c r="VF399" s="38"/>
      <c r="VG399" s="38"/>
      <c r="VH399" s="38"/>
      <c r="VI399" s="38"/>
      <c r="VJ399" s="38"/>
      <c r="VK399" s="38"/>
      <c r="VL399" s="38"/>
      <c r="VM399" s="38"/>
      <c r="VN399" s="38"/>
      <c r="VO399" s="38"/>
      <c r="VP399" s="38"/>
      <c r="VQ399" s="38"/>
      <c r="VR399" s="38"/>
      <c r="VS399" s="38"/>
      <c r="VT399" s="38"/>
      <c r="VU399" s="38"/>
      <c r="VV399" s="38"/>
      <c r="VW399" s="38"/>
      <c r="VX399" s="38"/>
      <c r="VY399" s="38"/>
      <c r="VZ399" s="38"/>
      <c r="WA399" s="38"/>
      <c r="WB399" s="38"/>
      <c r="WC399" s="38"/>
      <c r="WD399" s="38"/>
    </row>
    <row r="400" spans="1:602" s="37" customFormat="1" ht="24" customHeight="1">
      <c r="A400" s="507"/>
      <c r="B400" s="599"/>
      <c r="C400" s="601"/>
      <c r="D400" s="531"/>
      <c r="E400" s="56"/>
      <c r="F400" s="56"/>
      <c r="G400" s="556"/>
      <c r="H400" s="56"/>
      <c r="I400" s="519" t="s">
        <v>14</v>
      </c>
      <c r="J400" s="519" t="s">
        <v>141</v>
      </c>
      <c r="K400" s="533" t="s">
        <v>868</v>
      </c>
      <c r="L400" s="519" t="s">
        <v>144</v>
      </c>
      <c r="M400" s="520">
        <v>1537500</v>
      </c>
      <c r="N400" s="520">
        <v>1537500</v>
      </c>
      <c r="O400" s="520"/>
      <c r="P400" s="521"/>
      <c r="Q400" s="522"/>
      <c r="R400" s="522"/>
      <c r="S400" s="514">
        <v>3</v>
      </c>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c r="EA400" s="38"/>
      <c r="EB400" s="38"/>
      <c r="EC400" s="38"/>
      <c r="ED400" s="38"/>
      <c r="EE400" s="38"/>
      <c r="EF400" s="38"/>
      <c r="EG400" s="38"/>
      <c r="EH400" s="38"/>
      <c r="EI400" s="38"/>
      <c r="EJ400" s="38"/>
      <c r="EK400" s="38"/>
      <c r="EL400" s="38"/>
      <c r="EM400" s="38"/>
      <c r="EN400" s="38"/>
      <c r="EO400" s="38"/>
      <c r="EP400" s="38"/>
      <c r="EQ400" s="38"/>
      <c r="ER400" s="38"/>
      <c r="ES400" s="38"/>
      <c r="ET400" s="38"/>
      <c r="EU400" s="38"/>
      <c r="EV400" s="38"/>
      <c r="EW400" s="38"/>
      <c r="EX400" s="38"/>
      <c r="EY400" s="38"/>
      <c r="EZ400" s="38"/>
      <c r="FA400" s="38"/>
      <c r="FB400" s="38"/>
      <c r="FC400" s="38"/>
      <c r="FD400" s="38"/>
      <c r="FE400" s="38"/>
      <c r="FF400" s="38"/>
      <c r="FG400" s="38"/>
      <c r="FH400" s="38"/>
      <c r="FI400" s="38"/>
      <c r="FJ400" s="38"/>
      <c r="FK400" s="38"/>
      <c r="FL400" s="38"/>
      <c r="FM400" s="38"/>
      <c r="FN400" s="38"/>
      <c r="FO400" s="38"/>
      <c r="FP400" s="38"/>
      <c r="FQ400" s="38"/>
      <c r="FR400" s="38"/>
      <c r="FS400" s="38"/>
      <c r="FT400" s="38"/>
      <c r="FU400" s="38"/>
      <c r="FV400" s="38"/>
      <c r="FW400" s="38"/>
      <c r="FX400" s="38"/>
      <c r="FY400" s="38"/>
      <c r="FZ400" s="38"/>
      <c r="GA400" s="38"/>
      <c r="GB400" s="38"/>
      <c r="GC400" s="38"/>
      <c r="GD400" s="38"/>
      <c r="GE400" s="38"/>
      <c r="GF400" s="38"/>
      <c r="GG400" s="38"/>
      <c r="GH400" s="38"/>
      <c r="GI400" s="38"/>
      <c r="GJ400" s="38"/>
      <c r="GK400" s="38"/>
      <c r="GL400" s="38"/>
      <c r="GM400" s="38"/>
      <c r="GN400" s="38"/>
      <c r="GO400" s="38"/>
      <c r="GP400" s="38"/>
      <c r="GQ400" s="38"/>
      <c r="GR400" s="38"/>
      <c r="GS400" s="38"/>
      <c r="GT400" s="38"/>
      <c r="GU400" s="38"/>
      <c r="GV400" s="38"/>
      <c r="GW400" s="38"/>
      <c r="GX400" s="38"/>
      <c r="GY400" s="38"/>
      <c r="GZ400" s="38"/>
      <c r="HA400" s="38"/>
      <c r="HB400" s="38"/>
      <c r="HC400" s="38"/>
      <c r="HD400" s="38"/>
      <c r="HE400" s="38"/>
      <c r="HF400" s="38"/>
      <c r="HG400" s="38"/>
      <c r="HH400" s="38"/>
      <c r="HI400" s="38"/>
      <c r="HJ400" s="38"/>
      <c r="HK400" s="38"/>
      <c r="HL400" s="38"/>
      <c r="HM400" s="38"/>
      <c r="HN400" s="38"/>
      <c r="HO400" s="38"/>
      <c r="HP400" s="38"/>
      <c r="HQ400" s="38"/>
      <c r="HR400" s="38"/>
      <c r="HS400" s="38"/>
      <c r="HT400" s="38"/>
      <c r="HU400" s="38"/>
      <c r="HV400" s="38"/>
      <c r="HW400" s="38"/>
      <c r="HX400" s="38"/>
      <c r="HY400" s="38"/>
      <c r="HZ400" s="38"/>
      <c r="IA400" s="38"/>
      <c r="IB400" s="38"/>
      <c r="IC400" s="38"/>
      <c r="ID400" s="38"/>
      <c r="IE400" s="38"/>
      <c r="IF400" s="38"/>
      <c r="IG400" s="38"/>
      <c r="IH400" s="38"/>
      <c r="II400" s="38"/>
      <c r="IJ400" s="38"/>
      <c r="IK400" s="38"/>
      <c r="IL400" s="38"/>
      <c r="IM400" s="38"/>
      <c r="IN400" s="38"/>
      <c r="IO400" s="38"/>
      <c r="IP400" s="38"/>
      <c r="IQ400" s="38"/>
      <c r="IR400" s="38"/>
      <c r="IS400" s="38"/>
      <c r="IT400" s="38"/>
      <c r="IU400" s="38"/>
      <c r="IV400" s="38"/>
      <c r="IW400" s="38"/>
      <c r="IX400" s="38"/>
      <c r="IY400" s="38"/>
      <c r="IZ400" s="38"/>
      <c r="JA400" s="38"/>
      <c r="JB400" s="38"/>
      <c r="JC400" s="38"/>
      <c r="JD400" s="38"/>
      <c r="JE400" s="38"/>
      <c r="JF400" s="38"/>
      <c r="JG400" s="38"/>
      <c r="JH400" s="38"/>
      <c r="JI400" s="38"/>
      <c r="JJ400" s="38"/>
      <c r="JK400" s="38"/>
      <c r="JL400" s="38"/>
      <c r="JM400" s="38"/>
      <c r="JN400" s="38"/>
      <c r="JO400" s="38"/>
      <c r="JP400" s="38"/>
      <c r="JQ400" s="38"/>
      <c r="JR400" s="38"/>
      <c r="JS400" s="38"/>
      <c r="JT400" s="38"/>
      <c r="JU400" s="38"/>
      <c r="JV400" s="38"/>
      <c r="JW400" s="38"/>
      <c r="JX400" s="38"/>
      <c r="JY400" s="38"/>
      <c r="JZ400" s="38"/>
      <c r="KA400" s="38"/>
      <c r="KB400" s="38"/>
      <c r="KC400" s="38"/>
      <c r="KD400" s="38"/>
      <c r="KE400" s="38"/>
      <c r="KF400" s="38"/>
      <c r="KG400" s="38"/>
      <c r="KH400" s="38"/>
      <c r="KI400" s="38"/>
      <c r="KJ400" s="38"/>
      <c r="KK400" s="38"/>
      <c r="KL400" s="38"/>
      <c r="KM400" s="38"/>
      <c r="KN400" s="38"/>
      <c r="KO400" s="38"/>
      <c r="KP400" s="38"/>
      <c r="KQ400" s="38"/>
      <c r="KR400" s="38"/>
      <c r="KS400" s="38"/>
      <c r="KT400" s="38"/>
      <c r="KU400" s="38"/>
      <c r="KV400" s="38"/>
      <c r="KW400" s="38"/>
      <c r="KX400" s="38"/>
      <c r="KY400" s="38"/>
      <c r="KZ400" s="38"/>
      <c r="LA400" s="38"/>
      <c r="LB400" s="38"/>
      <c r="LC400" s="38"/>
      <c r="LD400" s="38"/>
      <c r="LE400" s="38"/>
      <c r="LF400" s="38"/>
      <c r="LG400" s="38"/>
      <c r="LH400" s="38"/>
      <c r="LI400" s="38"/>
      <c r="LJ400" s="38"/>
      <c r="LK400" s="38"/>
      <c r="LL400" s="38"/>
      <c r="LM400" s="38"/>
      <c r="LN400" s="38"/>
      <c r="LO400" s="38"/>
      <c r="LP400" s="38"/>
      <c r="LQ400" s="38"/>
      <c r="LR400" s="38"/>
      <c r="LS400" s="38"/>
      <c r="LT400" s="38"/>
      <c r="LU400" s="38"/>
      <c r="LV400" s="38"/>
      <c r="LW400" s="38"/>
      <c r="LX400" s="38"/>
      <c r="LY400" s="38"/>
      <c r="LZ400" s="38"/>
      <c r="MA400" s="38"/>
      <c r="MB400" s="38"/>
      <c r="MC400" s="38"/>
      <c r="MD400" s="38"/>
      <c r="ME400" s="38"/>
      <c r="MF400" s="38"/>
      <c r="MG400" s="38"/>
      <c r="MH400" s="38"/>
      <c r="MI400" s="38"/>
      <c r="MJ400" s="38"/>
      <c r="MK400" s="38"/>
      <c r="ML400" s="38"/>
      <c r="MM400" s="38"/>
      <c r="MN400" s="38"/>
      <c r="MO400" s="38"/>
      <c r="MP400" s="38"/>
      <c r="MQ400" s="38"/>
      <c r="MR400" s="38"/>
      <c r="MS400" s="38"/>
      <c r="MT400" s="38"/>
      <c r="MU400" s="38"/>
      <c r="MV400" s="38"/>
      <c r="MW400" s="38"/>
      <c r="MX400" s="38"/>
      <c r="MY400" s="38"/>
      <c r="MZ400" s="38"/>
      <c r="NA400" s="38"/>
      <c r="NB400" s="38"/>
      <c r="NC400" s="38"/>
      <c r="ND400" s="38"/>
      <c r="NE400" s="38"/>
      <c r="NF400" s="38"/>
      <c r="NG400" s="38"/>
      <c r="NH400" s="38"/>
      <c r="NI400" s="38"/>
      <c r="NJ400" s="38"/>
      <c r="NK400" s="38"/>
      <c r="NL400" s="38"/>
      <c r="NM400" s="38"/>
      <c r="NN400" s="38"/>
      <c r="NO400" s="38"/>
      <c r="NP400" s="38"/>
      <c r="NQ400" s="38"/>
      <c r="NR400" s="38"/>
      <c r="NS400" s="38"/>
      <c r="NT400" s="38"/>
      <c r="NU400" s="38"/>
      <c r="NV400" s="38"/>
      <c r="NW400" s="38"/>
      <c r="NX400" s="38"/>
      <c r="NY400" s="38"/>
      <c r="NZ400" s="38"/>
      <c r="OA400" s="38"/>
      <c r="OB400" s="38"/>
      <c r="OC400" s="38"/>
      <c r="OD400" s="38"/>
      <c r="OE400" s="38"/>
      <c r="OF400" s="38"/>
      <c r="OG400" s="38"/>
      <c r="OH400" s="38"/>
      <c r="OI400" s="38"/>
      <c r="OJ400" s="38"/>
      <c r="OK400" s="38"/>
      <c r="OL400" s="38"/>
      <c r="OM400" s="38"/>
      <c r="ON400" s="38"/>
      <c r="OO400" s="38"/>
      <c r="OP400" s="38"/>
      <c r="OQ400" s="38"/>
      <c r="OR400" s="38"/>
      <c r="OS400" s="38"/>
      <c r="OT400" s="38"/>
      <c r="OU400" s="38"/>
      <c r="OV400" s="38"/>
      <c r="OW400" s="38"/>
      <c r="OX400" s="38"/>
      <c r="OY400" s="38"/>
      <c r="OZ400" s="38"/>
      <c r="PA400" s="38"/>
      <c r="PB400" s="38"/>
      <c r="PC400" s="38"/>
      <c r="PD400" s="38"/>
      <c r="PE400" s="38"/>
      <c r="PF400" s="38"/>
      <c r="PG400" s="38"/>
      <c r="PH400" s="38"/>
      <c r="PI400" s="38"/>
      <c r="PJ400" s="38"/>
      <c r="PK400" s="38"/>
      <c r="PL400" s="38"/>
      <c r="PM400" s="38"/>
      <c r="PN400" s="38"/>
      <c r="PO400" s="38"/>
      <c r="PP400" s="38"/>
      <c r="PQ400" s="38"/>
      <c r="PR400" s="38"/>
      <c r="PS400" s="38"/>
      <c r="PT400" s="38"/>
      <c r="PU400" s="38"/>
      <c r="PV400" s="38"/>
      <c r="PW400" s="38"/>
      <c r="PX400" s="38"/>
      <c r="PY400" s="38"/>
      <c r="PZ400" s="38"/>
      <c r="QA400" s="38"/>
      <c r="QB400" s="38"/>
      <c r="QC400" s="38"/>
      <c r="QD400" s="38"/>
      <c r="QE400" s="38"/>
      <c r="QF400" s="38"/>
      <c r="QG400" s="38"/>
      <c r="QH400" s="38"/>
      <c r="QI400" s="38"/>
      <c r="QJ400" s="38"/>
      <c r="QK400" s="38"/>
      <c r="QL400" s="38"/>
      <c r="QM400" s="38"/>
      <c r="QN400" s="38"/>
      <c r="QO400" s="38"/>
      <c r="QP400" s="38"/>
      <c r="QQ400" s="38"/>
      <c r="QR400" s="38"/>
      <c r="QS400" s="38"/>
      <c r="QT400" s="38"/>
      <c r="QU400" s="38"/>
      <c r="QV400" s="38"/>
      <c r="QW400" s="38"/>
      <c r="QX400" s="38"/>
      <c r="QY400" s="38"/>
      <c r="QZ400" s="38"/>
      <c r="RA400" s="38"/>
      <c r="RB400" s="38"/>
      <c r="RC400" s="38"/>
      <c r="RD400" s="38"/>
      <c r="RE400" s="38"/>
      <c r="RF400" s="38"/>
      <c r="RG400" s="38"/>
      <c r="RH400" s="38"/>
      <c r="RI400" s="38"/>
      <c r="RJ400" s="38"/>
      <c r="RK400" s="38"/>
      <c r="RL400" s="38"/>
      <c r="RM400" s="38"/>
      <c r="RN400" s="38"/>
      <c r="RO400" s="38"/>
      <c r="RP400" s="38"/>
      <c r="RQ400" s="38"/>
      <c r="RR400" s="38"/>
      <c r="RS400" s="38"/>
      <c r="RT400" s="38"/>
      <c r="RU400" s="38"/>
      <c r="RV400" s="38"/>
      <c r="RW400" s="38"/>
      <c r="RX400" s="38"/>
      <c r="RY400" s="38"/>
      <c r="RZ400" s="38"/>
      <c r="SA400" s="38"/>
      <c r="SB400" s="38"/>
      <c r="SC400" s="38"/>
      <c r="SD400" s="38"/>
      <c r="SE400" s="38"/>
      <c r="SF400" s="38"/>
      <c r="SG400" s="38"/>
      <c r="SH400" s="38"/>
      <c r="SI400" s="38"/>
      <c r="SJ400" s="38"/>
      <c r="SK400" s="38"/>
      <c r="SL400" s="38"/>
      <c r="SM400" s="38"/>
      <c r="SN400" s="38"/>
      <c r="SO400" s="38"/>
      <c r="SP400" s="38"/>
      <c r="SQ400" s="38"/>
      <c r="SR400" s="38"/>
      <c r="SS400" s="38"/>
      <c r="ST400" s="38"/>
      <c r="SU400" s="38"/>
      <c r="SV400" s="38"/>
      <c r="SW400" s="38"/>
      <c r="SX400" s="38"/>
      <c r="SY400" s="38"/>
      <c r="SZ400" s="38"/>
      <c r="TA400" s="38"/>
      <c r="TB400" s="38"/>
      <c r="TC400" s="38"/>
      <c r="TD400" s="38"/>
      <c r="TE400" s="38"/>
      <c r="TF400" s="38"/>
      <c r="TG400" s="38"/>
      <c r="TH400" s="38"/>
      <c r="TI400" s="38"/>
      <c r="TJ400" s="38"/>
      <c r="TK400" s="38"/>
      <c r="TL400" s="38"/>
      <c r="TM400" s="38"/>
      <c r="TN400" s="38"/>
      <c r="TO400" s="38"/>
      <c r="TP400" s="38"/>
      <c r="TQ400" s="38"/>
      <c r="TR400" s="38"/>
      <c r="TS400" s="38"/>
      <c r="TT400" s="38"/>
      <c r="TU400" s="38"/>
      <c r="TV400" s="38"/>
      <c r="TW400" s="38"/>
      <c r="TX400" s="38"/>
      <c r="TY400" s="38"/>
      <c r="TZ400" s="38"/>
      <c r="UA400" s="38"/>
      <c r="UB400" s="38"/>
      <c r="UC400" s="38"/>
      <c r="UD400" s="38"/>
      <c r="UE400" s="38"/>
      <c r="UF400" s="38"/>
      <c r="UG400" s="38"/>
      <c r="UH400" s="38"/>
      <c r="UI400" s="38"/>
      <c r="UJ400" s="38"/>
      <c r="UK400" s="38"/>
      <c r="UL400" s="38"/>
      <c r="UM400" s="38"/>
      <c r="UN400" s="38"/>
      <c r="UO400" s="38"/>
      <c r="UP400" s="38"/>
      <c r="UQ400" s="38"/>
      <c r="UR400" s="38"/>
      <c r="US400" s="38"/>
      <c r="UT400" s="38"/>
      <c r="UU400" s="38"/>
      <c r="UV400" s="38"/>
      <c r="UW400" s="38"/>
      <c r="UX400" s="38"/>
      <c r="UY400" s="38"/>
      <c r="UZ400" s="38"/>
      <c r="VA400" s="38"/>
      <c r="VB400" s="38"/>
      <c r="VC400" s="38"/>
      <c r="VD400" s="38"/>
      <c r="VE400" s="38"/>
      <c r="VF400" s="38"/>
      <c r="VG400" s="38"/>
      <c r="VH400" s="38"/>
      <c r="VI400" s="38"/>
      <c r="VJ400" s="38"/>
      <c r="VK400" s="38"/>
      <c r="VL400" s="38"/>
      <c r="VM400" s="38"/>
      <c r="VN400" s="38"/>
      <c r="VO400" s="38"/>
      <c r="VP400" s="38"/>
      <c r="VQ400" s="38"/>
      <c r="VR400" s="38"/>
      <c r="VS400" s="38"/>
      <c r="VT400" s="38"/>
      <c r="VU400" s="38"/>
      <c r="VV400" s="38"/>
      <c r="VW400" s="38"/>
      <c r="VX400" s="38"/>
      <c r="VY400" s="38"/>
      <c r="VZ400" s="38"/>
      <c r="WA400" s="38"/>
      <c r="WB400" s="38"/>
      <c r="WC400" s="38"/>
      <c r="WD400" s="38"/>
    </row>
    <row r="401" spans="1:602" s="37" customFormat="1" ht="31.5" customHeight="1">
      <c r="A401" s="507"/>
      <c r="B401" s="602" t="s">
        <v>869</v>
      </c>
      <c r="C401" s="601"/>
      <c r="D401" s="531"/>
      <c r="E401" s="56"/>
      <c r="F401" s="56"/>
      <c r="G401" s="556"/>
      <c r="H401" s="56"/>
      <c r="I401" s="519" t="s">
        <v>14</v>
      </c>
      <c r="J401" s="519" t="s">
        <v>141</v>
      </c>
      <c r="K401" s="533" t="s">
        <v>868</v>
      </c>
      <c r="L401" s="519" t="s">
        <v>144</v>
      </c>
      <c r="M401" s="520">
        <v>31400</v>
      </c>
      <c r="N401" s="520">
        <v>31400</v>
      </c>
      <c r="O401" s="520"/>
      <c r="P401" s="521"/>
      <c r="Q401" s="522"/>
      <c r="R401" s="522"/>
      <c r="S401" s="514">
        <v>3</v>
      </c>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c r="EA401" s="38"/>
      <c r="EB401" s="38"/>
      <c r="EC401" s="38"/>
      <c r="ED401" s="38"/>
      <c r="EE401" s="38"/>
      <c r="EF401" s="38"/>
      <c r="EG401" s="38"/>
      <c r="EH401" s="38"/>
      <c r="EI401" s="38"/>
      <c r="EJ401" s="38"/>
      <c r="EK401" s="38"/>
      <c r="EL401" s="38"/>
      <c r="EM401" s="38"/>
      <c r="EN401" s="38"/>
      <c r="EO401" s="38"/>
      <c r="EP401" s="38"/>
      <c r="EQ401" s="38"/>
      <c r="ER401" s="38"/>
      <c r="ES401" s="38"/>
      <c r="ET401" s="38"/>
      <c r="EU401" s="38"/>
      <c r="EV401" s="38"/>
      <c r="EW401" s="38"/>
      <c r="EX401" s="38"/>
      <c r="EY401" s="38"/>
      <c r="EZ401" s="38"/>
      <c r="FA401" s="38"/>
      <c r="FB401" s="38"/>
      <c r="FC401" s="38"/>
      <c r="FD401" s="38"/>
      <c r="FE401" s="38"/>
      <c r="FF401" s="38"/>
      <c r="FG401" s="38"/>
      <c r="FH401" s="38"/>
      <c r="FI401" s="38"/>
      <c r="FJ401" s="38"/>
      <c r="FK401" s="38"/>
      <c r="FL401" s="38"/>
      <c r="FM401" s="38"/>
      <c r="FN401" s="38"/>
      <c r="FO401" s="38"/>
      <c r="FP401" s="38"/>
      <c r="FQ401" s="38"/>
      <c r="FR401" s="38"/>
      <c r="FS401" s="38"/>
      <c r="FT401" s="38"/>
      <c r="FU401" s="38"/>
      <c r="FV401" s="38"/>
      <c r="FW401" s="38"/>
      <c r="FX401" s="38"/>
      <c r="FY401" s="38"/>
      <c r="FZ401" s="38"/>
      <c r="GA401" s="38"/>
      <c r="GB401" s="38"/>
      <c r="GC401" s="38"/>
      <c r="GD401" s="38"/>
      <c r="GE401" s="38"/>
      <c r="GF401" s="38"/>
      <c r="GG401" s="38"/>
      <c r="GH401" s="38"/>
      <c r="GI401" s="38"/>
      <c r="GJ401" s="38"/>
      <c r="GK401" s="38"/>
      <c r="GL401" s="38"/>
      <c r="GM401" s="38"/>
      <c r="GN401" s="38"/>
      <c r="GO401" s="38"/>
      <c r="GP401" s="38"/>
      <c r="GQ401" s="38"/>
      <c r="GR401" s="38"/>
      <c r="GS401" s="38"/>
      <c r="GT401" s="38"/>
      <c r="GU401" s="38"/>
      <c r="GV401" s="38"/>
      <c r="GW401" s="38"/>
      <c r="GX401" s="38"/>
      <c r="GY401" s="38"/>
      <c r="GZ401" s="38"/>
      <c r="HA401" s="38"/>
      <c r="HB401" s="38"/>
      <c r="HC401" s="38"/>
      <c r="HD401" s="38"/>
      <c r="HE401" s="38"/>
      <c r="HF401" s="38"/>
      <c r="HG401" s="38"/>
      <c r="HH401" s="38"/>
      <c r="HI401" s="38"/>
      <c r="HJ401" s="38"/>
      <c r="HK401" s="38"/>
      <c r="HL401" s="38"/>
      <c r="HM401" s="38"/>
      <c r="HN401" s="38"/>
      <c r="HO401" s="38"/>
      <c r="HP401" s="38"/>
      <c r="HQ401" s="38"/>
      <c r="HR401" s="38"/>
      <c r="HS401" s="38"/>
      <c r="HT401" s="38"/>
      <c r="HU401" s="38"/>
      <c r="HV401" s="38"/>
      <c r="HW401" s="38"/>
      <c r="HX401" s="38"/>
      <c r="HY401" s="38"/>
      <c r="HZ401" s="38"/>
      <c r="IA401" s="38"/>
      <c r="IB401" s="38"/>
      <c r="IC401" s="38"/>
      <c r="ID401" s="38"/>
      <c r="IE401" s="38"/>
      <c r="IF401" s="38"/>
      <c r="IG401" s="38"/>
      <c r="IH401" s="38"/>
      <c r="II401" s="38"/>
      <c r="IJ401" s="38"/>
      <c r="IK401" s="38"/>
      <c r="IL401" s="38"/>
      <c r="IM401" s="38"/>
      <c r="IN401" s="38"/>
      <c r="IO401" s="38"/>
      <c r="IP401" s="38"/>
      <c r="IQ401" s="38"/>
      <c r="IR401" s="38"/>
      <c r="IS401" s="38"/>
      <c r="IT401" s="38"/>
      <c r="IU401" s="38"/>
      <c r="IV401" s="38"/>
      <c r="IW401" s="38"/>
      <c r="IX401" s="38"/>
      <c r="IY401" s="38"/>
      <c r="IZ401" s="38"/>
      <c r="JA401" s="38"/>
      <c r="JB401" s="38"/>
      <c r="JC401" s="38"/>
      <c r="JD401" s="38"/>
      <c r="JE401" s="38"/>
      <c r="JF401" s="38"/>
      <c r="JG401" s="38"/>
      <c r="JH401" s="38"/>
      <c r="JI401" s="38"/>
      <c r="JJ401" s="38"/>
      <c r="JK401" s="38"/>
      <c r="JL401" s="38"/>
      <c r="JM401" s="38"/>
      <c r="JN401" s="38"/>
      <c r="JO401" s="38"/>
      <c r="JP401" s="38"/>
      <c r="JQ401" s="38"/>
      <c r="JR401" s="38"/>
      <c r="JS401" s="38"/>
      <c r="JT401" s="38"/>
      <c r="JU401" s="38"/>
      <c r="JV401" s="38"/>
      <c r="JW401" s="38"/>
      <c r="JX401" s="38"/>
      <c r="JY401" s="38"/>
      <c r="JZ401" s="38"/>
      <c r="KA401" s="38"/>
      <c r="KB401" s="38"/>
      <c r="KC401" s="38"/>
      <c r="KD401" s="38"/>
      <c r="KE401" s="38"/>
      <c r="KF401" s="38"/>
      <c r="KG401" s="38"/>
      <c r="KH401" s="38"/>
      <c r="KI401" s="38"/>
      <c r="KJ401" s="38"/>
      <c r="KK401" s="38"/>
      <c r="KL401" s="38"/>
      <c r="KM401" s="38"/>
      <c r="KN401" s="38"/>
      <c r="KO401" s="38"/>
      <c r="KP401" s="38"/>
      <c r="KQ401" s="38"/>
      <c r="KR401" s="38"/>
      <c r="KS401" s="38"/>
      <c r="KT401" s="38"/>
      <c r="KU401" s="38"/>
      <c r="KV401" s="38"/>
      <c r="KW401" s="38"/>
      <c r="KX401" s="38"/>
      <c r="KY401" s="38"/>
      <c r="KZ401" s="38"/>
      <c r="LA401" s="38"/>
      <c r="LB401" s="38"/>
      <c r="LC401" s="38"/>
      <c r="LD401" s="38"/>
      <c r="LE401" s="38"/>
      <c r="LF401" s="38"/>
      <c r="LG401" s="38"/>
      <c r="LH401" s="38"/>
      <c r="LI401" s="38"/>
      <c r="LJ401" s="38"/>
      <c r="LK401" s="38"/>
      <c r="LL401" s="38"/>
      <c r="LM401" s="38"/>
      <c r="LN401" s="38"/>
      <c r="LO401" s="38"/>
      <c r="LP401" s="38"/>
      <c r="LQ401" s="38"/>
      <c r="LR401" s="38"/>
      <c r="LS401" s="38"/>
      <c r="LT401" s="38"/>
      <c r="LU401" s="38"/>
      <c r="LV401" s="38"/>
      <c r="LW401" s="38"/>
      <c r="LX401" s="38"/>
      <c r="LY401" s="38"/>
      <c r="LZ401" s="38"/>
      <c r="MA401" s="38"/>
      <c r="MB401" s="38"/>
      <c r="MC401" s="38"/>
      <c r="MD401" s="38"/>
      <c r="ME401" s="38"/>
      <c r="MF401" s="38"/>
      <c r="MG401" s="38"/>
      <c r="MH401" s="38"/>
      <c r="MI401" s="38"/>
      <c r="MJ401" s="38"/>
      <c r="MK401" s="38"/>
      <c r="ML401" s="38"/>
      <c r="MM401" s="38"/>
      <c r="MN401" s="38"/>
      <c r="MO401" s="38"/>
      <c r="MP401" s="38"/>
      <c r="MQ401" s="38"/>
      <c r="MR401" s="38"/>
      <c r="MS401" s="38"/>
      <c r="MT401" s="38"/>
      <c r="MU401" s="38"/>
      <c r="MV401" s="38"/>
      <c r="MW401" s="38"/>
      <c r="MX401" s="38"/>
      <c r="MY401" s="38"/>
      <c r="MZ401" s="38"/>
      <c r="NA401" s="38"/>
      <c r="NB401" s="38"/>
      <c r="NC401" s="38"/>
      <c r="ND401" s="38"/>
      <c r="NE401" s="38"/>
      <c r="NF401" s="38"/>
      <c r="NG401" s="38"/>
      <c r="NH401" s="38"/>
      <c r="NI401" s="38"/>
      <c r="NJ401" s="38"/>
      <c r="NK401" s="38"/>
      <c r="NL401" s="38"/>
      <c r="NM401" s="38"/>
      <c r="NN401" s="38"/>
      <c r="NO401" s="38"/>
      <c r="NP401" s="38"/>
      <c r="NQ401" s="38"/>
      <c r="NR401" s="38"/>
      <c r="NS401" s="38"/>
      <c r="NT401" s="38"/>
      <c r="NU401" s="38"/>
      <c r="NV401" s="38"/>
      <c r="NW401" s="38"/>
      <c r="NX401" s="38"/>
      <c r="NY401" s="38"/>
      <c r="NZ401" s="38"/>
      <c r="OA401" s="38"/>
      <c r="OB401" s="38"/>
      <c r="OC401" s="38"/>
      <c r="OD401" s="38"/>
      <c r="OE401" s="38"/>
      <c r="OF401" s="38"/>
      <c r="OG401" s="38"/>
      <c r="OH401" s="38"/>
      <c r="OI401" s="38"/>
      <c r="OJ401" s="38"/>
      <c r="OK401" s="38"/>
      <c r="OL401" s="38"/>
      <c r="OM401" s="38"/>
      <c r="ON401" s="38"/>
      <c r="OO401" s="38"/>
      <c r="OP401" s="38"/>
      <c r="OQ401" s="38"/>
      <c r="OR401" s="38"/>
      <c r="OS401" s="38"/>
      <c r="OT401" s="38"/>
      <c r="OU401" s="38"/>
      <c r="OV401" s="38"/>
      <c r="OW401" s="38"/>
      <c r="OX401" s="38"/>
      <c r="OY401" s="38"/>
      <c r="OZ401" s="38"/>
      <c r="PA401" s="38"/>
      <c r="PB401" s="38"/>
      <c r="PC401" s="38"/>
      <c r="PD401" s="38"/>
      <c r="PE401" s="38"/>
      <c r="PF401" s="38"/>
      <c r="PG401" s="38"/>
      <c r="PH401" s="38"/>
      <c r="PI401" s="38"/>
      <c r="PJ401" s="38"/>
      <c r="PK401" s="38"/>
      <c r="PL401" s="38"/>
      <c r="PM401" s="38"/>
      <c r="PN401" s="38"/>
      <c r="PO401" s="38"/>
      <c r="PP401" s="38"/>
      <c r="PQ401" s="38"/>
      <c r="PR401" s="38"/>
      <c r="PS401" s="38"/>
      <c r="PT401" s="38"/>
      <c r="PU401" s="38"/>
      <c r="PV401" s="38"/>
      <c r="PW401" s="38"/>
      <c r="PX401" s="38"/>
      <c r="PY401" s="38"/>
      <c r="PZ401" s="38"/>
      <c r="QA401" s="38"/>
      <c r="QB401" s="38"/>
      <c r="QC401" s="38"/>
      <c r="QD401" s="38"/>
      <c r="QE401" s="38"/>
      <c r="QF401" s="38"/>
      <c r="QG401" s="38"/>
      <c r="QH401" s="38"/>
      <c r="QI401" s="38"/>
      <c r="QJ401" s="38"/>
      <c r="QK401" s="38"/>
      <c r="QL401" s="38"/>
      <c r="QM401" s="38"/>
      <c r="QN401" s="38"/>
      <c r="QO401" s="38"/>
      <c r="QP401" s="38"/>
      <c r="QQ401" s="38"/>
      <c r="QR401" s="38"/>
      <c r="QS401" s="38"/>
      <c r="QT401" s="38"/>
      <c r="QU401" s="38"/>
      <c r="QV401" s="38"/>
      <c r="QW401" s="38"/>
      <c r="QX401" s="38"/>
      <c r="QY401" s="38"/>
      <c r="QZ401" s="38"/>
      <c r="RA401" s="38"/>
      <c r="RB401" s="38"/>
      <c r="RC401" s="38"/>
      <c r="RD401" s="38"/>
      <c r="RE401" s="38"/>
      <c r="RF401" s="38"/>
      <c r="RG401" s="38"/>
      <c r="RH401" s="38"/>
      <c r="RI401" s="38"/>
      <c r="RJ401" s="38"/>
      <c r="RK401" s="38"/>
      <c r="RL401" s="38"/>
      <c r="RM401" s="38"/>
      <c r="RN401" s="38"/>
      <c r="RO401" s="38"/>
      <c r="RP401" s="38"/>
      <c r="RQ401" s="38"/>
      <c r="RR401" s="38"/>
      <c r="RS401" s="38"/>
      <c r="RT401" s="38"/>
      <c r="RU401" s="38"/>
      <c r="RV401" s="38"/>
      <c r="RW401" s="38"/>
      <c r="RX401" s="38"/>
      <c r="RY401" s="38"/>
      <c r="RZ401" s="38"/>
      <c r="SA401" s="38"/>
      <c r="SB401" s="38"/>
      <c r="SC401" s="38"/>
      <c r="SD401" s="38"/>
      <c r="SE401" s="38"/>
      <c r="SF401" s="38"/>
      <c r="SG401" s="38"/>
      <c r="SH401" s="38"/>
      <c r="SI401" s="38"/>
      <c r="SJ401" s="38"/>
      <c r="SK401" s="38"/>
      <c r="SL401" s="38"/>
      <c r="SM401" s="38"/>
      <c r="SN401" s="38"/>
      <c r="SO401" s="38"/>
      <c r="SP401" s="38"/>
      <c r="SQ401" s="38"/>
      <c r="SR401" s="38"/>
      <c r="SS401" s="38"/>
      <c r="ST401" s="38"/>
      <c r="SU401" s="38"/>
      <c r="SV401" s="38"/>
      <c r="SW401" s="38"/>
      <c r="SX401" s="38"/>
      <c r="SY401" s="38"/>
      <c r="SZ401" s="38"/>
      <c r="TA401" s="38"/>
      <c r="TB401" s="38"/>
      <c r="TC401" s="38"/>
      <c r="TD401" s="38"/>
      <c r="TE401" s="38"/>
      <c r="TF401" s="38"/>
      <c r="TG401" s="38"/>
      <c r="TH401" s="38"/>
      <c r="TI401" s="38"/>
      <c r="TJ401" s="38"/>
      <c r="TK401" s="38"/>
      <c r="TL401" s="38"/>
      <c r="TM401" s="38"/>
      <c r="TN401" s="38"/>
      <c r="TO401" s="38"/>
      <c r="TP401" s="38"/>
      <c r="TQ401" s="38"/>
      <c r="TR401" s="38"/>
      <c r="TS401" s="38"/>
      <c r="TT401" s="38"/>
      <c r="TU401" s="38"/>
      <c r="TV401" s="38"/>
      <c r="TW401" s="38"/>
      <c r="TX401" s="38"/>
      <c r="TY401" s="38"/>
      <c r="TZ401" s="38"/>
      <c r="UA401" s="38"/>
      <c r="UB401" s="38"/>
      <c r="UC401" s="38"/>
      <c r="UD401" s="38"/>
      <c r="UE401" s="38"/>
      <c r="UF401" s="38"/>
      <c r="UG401" s="38"/>
      <c r="UH401" s="38"/>
      <c r="UI401" s="38"/>
      <c r="UJ401" s="38"/>
      <c r="UK401" s="38"/>
      <c r="UL401" s="38"/>
      <c r="UM401" s="38"/>
      <c r="UN401" s="38"/>
      <c r="UO401" s="38"/>
      <c r="UP401" s="38"/>
      <c r="UQ401" s="38"/>
      <c r="UR401" s="38"/>
      <c r="US401" s="38"/>
      <c r="UT401" s="38"/>
      <c r="UU401" s="38"/>
      <c r="UV401" s="38"/>
      <c r="UW401" s="38"/>
      <c r="UX401" s="38"/>
      <c r="UY401" s="38"/>
      <c r="UZ401" s="38"/>
      <c r="VA401" s="38"/>
      <c r="VB401" s="38"/>
      <c r="VC401" s="38"/>
      <c r="VD401" s="38"/>
      <c r="VE401" s="38"/>
      <c r="VF401" s="38"/>
      <c r="VG401" s="38"/>
      <c r="VH401" s="38"/>
      <c r="VI401" s="38"/>
      <c r="VJ401" s="38"/>
      <c r="VK401" s="38"/>
      <c r="VL401" s="38"/>
      <c r="VM401" s="38"/>
      <c r="VN401" s="38"/>
      <c r="VO401" s="38"/>
      <c r="VP401" s="38"/>
      <c r="VQ401" s="38"/>
      <c r="VR401" s="38"/>
      <c r="VS401" s="38"/>
      <c r="VT401" s="38"/>
      <c r="VU401" s="38"/>
      <c r="VV401" s="38"/>
      <c r="VW401" s="38"/>
      <c r="VX401" s="38"/>
      <c r="VY401" s="38"/>
      <c r="VZ401" s="38"/>
      <c r="WA401" s="38"/>
      <c r="WB401" s="38"/>
      <c r="WC401" s="38"/>
      <c r="WD401" s="38"/>
    </row>
    <row r="402" spans="1:602" s="37" customFormat="1" ht="30" customHeight="1">
      <c r="A402" s="507"/>
      <c r="B402" s="602" t="s">
        <v>870</v>
      </c>
      <c r="C402" s="601"/>
      <c r="D402" s="531"/>
      <c r="E402" s="56"/>
      <c r="F402" s="56"/>
      <c r="G402" s="556"/>
      <c r="H402" s="56"/>
      <c r="I402" s="519" t="s">
        <v>14</v>
      </c>
      <c r="J402" s="519" t="s">
        <v>141</v>
      </c>
      <c r="K402" s="533" t="s">
        <v>868</v>
      </c>
      <c r="L402" s="519" t="s">
        <v>144</v>
      </c>
      <c r="M402" s="520">
        <v>15900</v>
      </c>
      <c r="N402" s="520">
        <v>15900</v>
      </c>
      <c r="O402" s="520"/>
      <c r="P402" s="521"/>
      <c r="Q402" s="522"/>
      <c r="R402" s="522">
        <v>0</v>
      </c>
      <c r="S402" s="514">
        <v>3</v>
      </c>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c r="EA402" s="38"/>
      <c r="EB402" s="38"/>
      <c r="EC402" s="38"/>
      <c r="ED402" s="38"/>
      <c r="EE402" s="38"/>
      <c r="EF402" s="38"/>
      <c r="EG402" s="38"/>
      <c r="EH402" s="38"/>
      <c r="EI402" s="38"/>
      <c r="EJ402" s="38"/>
      <c r="EK402" s="38"/>
      <c r="EL402" s="38"/>
      <c r="EM402" s="38"/>
      <c r="EN402" s="38"/>
      <c r="EO402" s="38"/>
      <c r="EP402" s="38"/>
      <c r="EQ402" s="38"/>
      <c r="ER402" s="38"/>
      <c r="ES402" s="38"/>
      <c r="ET402" s="38"/>
      <c r="EU402" s="38"/>
      <c r="EV402" s="38"/>
      <c r="EW402" s="38"/>
      <c r="EX402" s="38"/>
      <c r="EY402" s="38"/>
      <c r="EZ402" s="38"/>
      <c r="FA402" s="38"/>
      <c r="FB402" s="38"/>
      <c r="FC402" s="38"/>
      <c r="FD402" s="38"/>
      <c r="FE402" s="38"/>
      <c r="FF402" s="38"/>
      <c r="FG402" s="38"/>
      <c r="FH402" s="38"/>
      <c r="FI402" s="38"/>
      <c r="FJ402" s="38"/>
      <c r="FK402" s="38"/>
      <c r="FL402" s="38"/>
      <c r="FM402" s="38"/>
      <c r="FN402" s="38"/>
      <c r="FO402" s="38"/>
      <c r="FP402" s="38"/>
      <c r="FQ402" s="38"/>
      <c r="FR402" s="38"/>
      <c r="FS402" s="38"/>
      <c r="FT402" s="38"/>
      <c r="FU402" s="38"/>
      <c r="FV402" s="38"/>
      <c r="FW402" s="38"/>
      <c r="FX402" s="38"/>
      <c r="FY402" s="38"/>
      <c r="FZ402" s="38"/>
      <c r="GA402" s="38"/>
      <c r="GB402" s="38"/>
      <c r="GC402" s="38"/>
      <c r="GD402" s="38"/>
      <c r="GE402" s="38"/>
      <c r="GF402" s="38"/>
      <c r="GG402" s="38"/>
      <c r="GH402" s="38"/>
      <c r="GI402" s="38"/>
      <c r="GJ402" s="38"/>
      <c r="GK402" s="38"/>
      <c r="GL402" s="38"/>
      <c r="GM402" s="38"/>
      <c r="GN402" s="38"/>
      <c r="GO402" s="38"/>
      <c r="GP402" s="38"/>
      <c r="GQ402" s="38"/>
      <c r="GR402" s="38"/>
      <c r="GS402" s="38"/>
      <c r="GT402" s="38"/>
      <c r="GU402" s="38"/>
      <c r="GV402" s="38"/>
      <c r="GW402" s="38"/>
      <c r="GX402" s="38"/>
      <c r="GY402" s="38"/>
      <c r="GZ402" s="38"/>
      <c r="HA402" s="38"/>
      <c r="HB402" s="38"/>
      <c r="HC402" s="38"/>
      <c r="HD402" s="38"/>
      <c r="HE402" s="38"/>
      <c r="HF402" s="38"/>
      <c r="HG402" s="38"/>
      <c r="HH402" s="38"/>
      <c r="HI402" s="38"/>
      <c r="HJ402" s="38"/>
      <c r="HK402" s="38"/>
      <c r="HL402" s="38"/>
      <c r="HM402" s="38"/>
      <c r="HN402" s="38"/>
      <c r="HO402" s="38"/>
      <c r="HP402" s="38"/>
      <c r="HQ402" s="38"/>
      <c r="HR402" s="38"/>
      <c r="HS402" s="38"/>
      <c r="HT402" s="38"/>
      <c r="HU402" s="38"/>
      <c r="HV402" s="38"/>
      <c r="HW402" s="38"/>
      <c r="HX402" s="38"/>
      <c r="HY402" s="38"/>
      <c r="HZ402" s="38"/>
      <c r="IA402" s="38"/>
      <c r="IB402" s="38"/>
      <c r="IC402" s="38"/>
      <c r="ID402" s="38"/>
      <c r="IE402" s="38"/>
      <c r="IF402" s="38"/>
      <c r="IG402" s="38"/>
      <c r="IH402" s="38"/>
      <c r="II402" s="38"/>
      <c r="IJ402" s="38"/>
      <c r="IK402" s="38"/>
      <c r="IL402" s="38"/>
      <c r="IM402" s="38"/>
      <c r="IN402" s="38"/>
      <c r="IO402" s="38"/>
      <c r="IP402" s="38"/>
      <c r="IQ402" s="38"/>
      <c r="IR402" s="38"/>
      <c r="IS402" s="38"/>
      <c r="IT402" s="38"/>
      <c r="IU402" s="38"/>
      <c r="IV402" s="38"/>
      <c r="IW402" s="38"/>
      <c r="IX402" s="38"/>
      <c r="IY402" s="38"/>
      <c r="IZ402" s="38"/>
      <c r="JA402" s="38"/>
      <c r="JB402" s="38"/>
      <c r="JC402" s="38"/>
      <c r="JD402" s="38"/>
      <c r="JE402" s="38"/>
      <c r="JF402" s="38"/>
      <c r="JG402" s="38"/>
      <c r="JH402" s="38"/>
      <c r="JI402" s="38"/>
      <c r="JJ402" s="38"/>
      <c r="JK402" s="38"/>
      <c r="JL402" s="38"/>
      <c r="JM402" s="38"/>
      <c r="JN402" s="38"/>
      <c r="JO402" s="38"/>
      <c r="JP402" s="38"/>
      <c r="JQ402" s="38"/>
      <c r="JR402" s="38"/>
      <c r="JS402" s="38"/>
      <c r="JT402" s="38"/>
      <c r="JU402" s="38"/>
      <c r="JV402" s="38"/>
      <c r="JW402" s="38"/>
      <c r="JX402" s="38"/>
      <c r="JY402" s="38"/>
      <c r="JZ402" s="38"/>
      <c r="KA402" s="38"/>
      <c r="KB402" s="38"/>
      <c r="KC402" s="38"/>
      <c r="KD402" s="38"/>
      <c r="KE402" s="38"/>
      <c r="KF402" s="38"/>
      <c r="KG402" s="38"/>
      <c r="KH402" s="38"/>
      <c r="KI402" s="38"/>
      <c r="KJ402" s="38"/>
      <c r="KK402" s="38"/>
      <c r="KL402" s="38"/>
      <c r="KM402" s="38"/>
      <c r="KN402" s="38"/>
      <c r="KO402" s="38"/>
      <c r="KP402" s="38"/>
      <c r="KQ402" s="38"/>
      <c r="KR402" s="38"/>
      <c r="KS402" s="38"/>
      <c r="KT402" s="38"/>
      <c r="KU402" s="38"/>
      <c r="KV402" s="38"/>
      <c r="KW402" s="38"/>
      <c r="KX402" s="38"/>
      <c r="KY402" s="38"/>
      <c r="KZ402" s="38"/>
      <c r="LA402" s="38"/>
      <c r="LB402" s="38"/>
      <c r="LC402" s="38"/>
      <c r="LD402" s="38"/>
      <c r="LE402" s="38"/>
      <c r="LF402" s="38"/>
      <c r="LG402" s="38"/>
      <c r="LH402" s="38"/>
      <c r="LI402" s="38"/>
      <c r="LJ402" s="38"/>
      <c r="LK402" s="38"/>
      <c r="LL402" s="38"/>
      <c r="LM402" s="38"/>
      <c r="LN402" s="38"/>
      <c r="LO402" s="38"/>
      <c r="LP402" s="38"/>
      <c r="LQ402" s="38"/>
      <c r="LR402" s="38"/>
      <c r="LS402" s="38"/>
      <c r="LT402" s="38"/>
      <c r="LU402" s="38"/>
      <c r="LV402" s="38"/>
      <c r="LW402" s="38"/>
      <c r="LX402" s="38"/>
      <c r="LY402" s="38"/>
      <c r="LZ402" s="38"/>
      <c r="MA402" s="38"/>
      <c r="MB402" s="38"/>
      <c r="MC402" s="38"/>
      <c r="MD402" s="38"/>
      <c r="ME402" s="38"/>
      <c r="MF402" s="38"/>
      <c r="MG402" s="38"/>
      <c r="MH402" s="38"/>
      <c r="MI402" s="38"/>
      <c r="MJ402" s="38"/>
      <c r="MK402" s="38"/>
      <c r="ML402" s="38"/>
      <c r="MM402" s="38"/>
      <c r="MN402" s="38"/>
      <c r="MO402" s="38"/>
      <c r="MP402" s="38"/>
      <c r="MQ402" s="38"/>
      <c r="MR402" s="38"/>
      <c r="MS402" s="38"/>
      <c r="MT402" s="38"/>
      <c r="MU402" s="38"/>
      <c r="MV402" s="38"/>
      <c r="MW402" s="38"/>
      <c r="MX402" s="38"/>
      <c r="MY402" s="38"/>
      <c r="MZ402" s="38"/>
      <c r="NA402" s="38"/>
      <c r="NB402" s="38"/>
      <c r="NC402" s="38"/>
      <c r="ND402" s="38"/>
      <c r="NE402" s="38"/>
      <c r="NF402" s="38"/>
      <c r="NG402" s="38"/>
      <c r="NH402" s="38"/>
      <c r="NI402" s="38"/>
      <c r="NJ402" s="38"/>
      <c r="NK402" s="38"/>
      <c r="NL402" s="38"/>
      <c r="NM402" s="38"/>
      <c r="NN402" s="38"/>
      <c r="NO402" s="38"/>
      <c r="NP402" s="38"/>
      <c r="NQ402" s="38"/>
      <c r="NR402" s="38"/>
      <c r="NS402" s="38"/>
      <c r="NT402" s="38"/>
      <c r="NU402" s="38"/>
      <c r="NV402" s="38"/>
      <c r="NW402" s="38"/>
      <c r="NX402" s="38"/>
      <c r="NY402" s="38"/>
      <c r="NZ402" s="38"/>
      <c r="OA402" s="38"/>
      <c r="OB402" s="38"/>
      <c r="OC402" s="38"/>
      <c r="OD402" s="38"/>
      <c r="OE402" s="38"/>
      <c r="OF402" s="38"/>
      <c r="OG402" s="38"/>
      <c r="OH402" s="38"/>
      <c r="OI402" s="38"/>
      <c r="OJ402" s="38"/>
      <c r="OK402" s="38"/>
      <c r="OL402" s="38"/>
      <c r="OM402" s="38"/>
      <c r="ON402" s="38"/>
      <c r="OO402" s="38"/>
      <c r="OP402" s="38"/>
      <c r="OQ402" s="38"/>
      <c r="OR402" s="38"/>
      <c r="OS402" s="38"/>
      <c r="OT402" s="38"/>
      <c r="OU402" s="38"/>
      <c r="OV402" s="38"/>
      <c r="OW402" s="38"/>
      <c r="OX402" s="38"/>
      <c r="OY402" s="38"/>
      <c r="OZ402" s="38"/>
      <c r="PA402" s="38"/>
      <c r="PB402" s="38"/>
      <c r="PC402" s="38"/>
      <c r="PD402" s="38"/>
      <c r="PE402" s="38"/>
      <c r="PF402" s="38"/>
      <c r="PG402" s="38"/>
      <c r="PH402" s="38"/>
      <c r="PI402" s="38"/>
      <c r="PJ402" s="38"/>
      <c r="PK402" s="38"/>
      <c r="PL402" s="38"/>
      <c r="PM402" s="38"/>
      <c r="PN402" s="38"/>
      <c r="PO402" s="38"/>
      <c r="PP402" s="38"/>
      <c r="PQ402" s="38"/>
      <c r="PR402" s="38"/>
      <c r="PS402" s="38"/>
      <c r="PT402" s="38"/>
      <c r="PU402" s="38"/>
      <c r="PV402" s="38"/>
      <c r="PW402" s="38"/>
      <c r="PX402" s="38"/>
      <c r="PY402" s="38"/>
      <c r="PZ402" s="38"/>
      <c r="QA402" s="38"/>
      <c r="QB402" s="38"/>
      <c r="QC402" s="38"/>
      <c r="QD402" s="38"/>
      <c r="QE402" s="38"/>
      <c r="QF402" s="38"/>
      <c r="QG402" s="38"/>
      <c r="QH402" s="38"/>
      <c r="QI402" s="38"/>
      <c r="QJ402" s="38"/>
      <c r="QK402" s="38"/>
      <c r="QL402" s="38"/>
      <c r="QM402" s="38"/>
      <c r="QN402" s="38"/>
      <c r="QO402" s="38"/>
      <c r="QP402" s="38"/>
      <c r="QQ402" s="38"/>
      <c r="QR402" s="38"/>
      <c r="QS402" s="38"/>
      <c r="QT402" s="38"/>
      <c r="QU402" s="38"/>
      <c r="QV402" s="38"/>
      <c r="QW402" s="38"/>
      <c r="QX402" s="38"/>
      <c r="QY402" s="38"/>
      <c r="QZ402" s="38"/>
      <c r="RA402" s="38"/>
      <c r="RB402" s="38"/>
      <c r="RC402" s="38"/>
      <c r="RD402" s="38"/>
      <c r="RE402" s="38"/>
      <c r="RF402" s="38"/>
      <c r="RG402" s="38"/>
      <c r="RH402" s="38"/>
      <c r="RI402" s="38"/>
      <c r="RJ402" s="38"/>
      <c r="RK402" s="38"/>
      <c r="RL402" s="38"/>
      <c r="RM402" s="38"/>
      <c r="RN402" s="38"/>
      <c r="RO402" s="38"/>
      <c r="RP402" s="38"/>
      <c r="RQ402" s="38"/>
      <c r="RR402" s="38"/>
      <c r="RS402" s="38"/>
      <c r="RT402" s="38"/>
      <c r="RU402" s="38"/>
      <c r="RV402" s="38"/>
      <c r="RW402" s="38"/>
      <c r="RX402" s="38"/>
      <c r="RY402" s="38"/>
      <c r="RZ402" s="38"/>
      <c r="SA402" s="38"/>
      <c r="SB402" s="38"/>
      <c r="SC402" s="38"/>
      <c r="SD402" s="38"/>
      <c r="SE402" s="38"/>
      <c r="SF402" s="38"/>
      <c r="SG402" s="38"/>
      <c r="SH402" s="38"/>
      <c r="SI402" s="38"/>
      <c r="SJ402" s="38"/>
      <c r="SK402" s="38"/>
      <c r="SL402" s="38"/>
      <c r="SM402" s="38"/>
      <c r="SN402" s="38"/>
      <c r="SO402" s="38"/>
      <c r="SP402" s="38"/>
      <c r="SQ402" s="38"/>
      <c r="SR402" s="38"/>
      <c r="SS402" s="38"/>
      <c r="ST402" s="38"/>
      <c r="SU402" s="38"/>
      <c r="SV402" s="38"/>
      <c r="SW402" s="38"/>
      <c r="SX402" s="38"/>
      <c r="SY402" s="38"/>
      <c r="SZ402" s="38"/>
      <c r="TA402" s="38"/>
      <c r="TB402" s="38"/>
      <c r="TC402" s="38"/>
      <c r="TD402" s="38"/>
      <c r="TE402" s="38"/>
      <c r="TF402" s="38"/>
      <c r="TG402" s="38"/>
      <c r="TH402" s="38"/>
      <c r="TI402" s="38"/>
      <c r="TJ402" s="38"/>
      <c r="TK402" s="38"/>
      <c r="TL402" s="38"/>
      <c r="TM402" s="38"/>
      <c r="TN402" s="38"/>
      <c r="TO402" s="38"/>
      <c r="TP402" s="38"/>
      <c r="TQ402" s="38"/>
      <c r="TR402" s="38"/>
      <c r="TS402" s="38"/>
      <c r="TT402" s="38"/>
      <c r="TU402" s="38"/>
      <c r="TV402" s="38"/>
      <c r="TW402" s="38"/>
      <c r="TX402" s="38"/>
      <c r="TY402" s="38"/>
      <c r="TZ402" s="38"/>
      <c r="UA402" s="38"/>
      <c r="UB402" s="38"/>
      <c r="UC402" s="38"/>
      <c r="UD402" s="38"/>
      <c r="UE402" s="38"/>
      <c r="UF402" s="38"/>
      <c r="UG402" s="38"/>
      <c r="UH402" s="38"/>
      <c r="UI402" s="38"/>
      <c r="UJ402" s="38"/>
      <c r="UK402" s="38"/>
      <c r="UL402" s="38"/>
      <c r="UM402" s="38"/>
      <c r="UN402" s="38"/>
      <c r="UO402" s="38"/>
      <c r="UP402" s="38"/>
      <c r="UQ402" s="38"/>
      <c r="UR402" s="38"/>
      <c r="US402" s="38"/>
      <c r="UT402" s="38"/>
      <c r="UU402" s="38"/>
      <c r="UV402" s="38"/>
      <c r="UW402" s="38"/>
      <c r="UX402" s="38"/>
      <c r="UY402" s="38"/>
      <c r="UZ402" s="38"/>
      <c r="VA402" s="38"/>
      <c r="VB402" s="38"/>
      <c r="VC402" s="38"/>
      <c r="VD402" s="38"/>
      <c r="VE402" s="38"/>
      <c r="VF402" s="38"/>
      <c r="VG402" s="38"/>
      <c r="VH402" s="38"/>
      <c r="VI402" s="38"/>
      <c r="VJ402" s="38"/>
      <c r="VK402" s="38"/>
      <c r="VL402" s="38"/>
      <c r="VM402" s="38"/>
      <c r="VN402" s="38"/>
      <c r="VO402" s="38"/>
      <c r="VP402" s="38"/>
      <c r="VQ402" s="38"/>
      <c r="VR402" s="38"/>
      <c r="VS402" s="38"/>
      <c r="VT402" s="38"/>
      <c r="VU402" s="38"/>
      <c r="VV402" s="38"/>
      <c r="VW402" s="38"/>
      <c r="VX402" s="38"/>
      <c r="VY402" s="38"/>
      <c r="VZ402" s="38"/>
      <c r="WA402" s="38"/>
      <c r="WB402" s="38"/>
      <c r="WC402" s="38"/>
      <c r="WD402" s="38"/>
    </row>
    <row r="403" spans="1:602" s="37" customFormat="1" ht="30" customHeight="1">
      <c r="A403" s="507"/>
      <c r="B403" s="600" t="s">
        <v>865</v>
      </c>
      <c r="C403" s="601"/>
      <c r="D403" s="531"/>
      <c r="E403" s="56"/>
      <c r="F403" s="56"/>
      <c r="G403" s="556"/>
      <c r="H403" s="56"/>
      <c r="I403" s="519" t="s">
        <v>14</v>
      </c>
      <c r="J403" s="519" t="s">
        <v>141</v>
      </c>
      <c r="K403" s="64" t="s">
        <v>871</v>
      </c>
      <c r="L403" s="512" t="s">
        <v>146</v>
      </c>
      <c r="M403" s="505">
        <f>M404+M405+M406</f>
        <v>0</v>
      </c>
      <c r="N403" s="505">
        <f t="shared" ref="N403:R403" si="47">N404+N405+N406</f>
        <v>0</v>
      </c>
      <c r="O403" s="505">
        <f t="shared" si="47"/>
        <v>4434600</v>
      </c>
      <c r="P403" s="505">
        <f t="shared" si="47"/>
        <v>2232200</v>
      </c>
      <c r="Q403" s="505">
        <f t="shared" si="47"/>
        <v>0</v>
      </c>
      <c r="R403" s="505">
        <f t="shared" si="47"/>
        <v>0</v>
      </c>
      <c r="S403" s="514"/>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c r="EA403" s="38"/>
      <c r="EB403" s="38"/>
      <c r="EC403" s="38"/>
      <c r="ED403" s="38"/>
      <c r="EE403" s="38"/>
      <c r="EF403" s="38"/>
      <c r="EG403" s="38"/>
      <c r="EH403" s="38"/>
      <c r="EI403" s="38"/>
      <c r="EJ403" s="38"/>
      <c r="EK403" s="38"/>
      <c r="EL403" s="38"/>
      <c r="EM403" s="38"/>
      <c r="EN403" s="38"/>
      <c r="EO403" s="38"/>
      <c r="EP403" s="38"/>
      <c r="EQ403" s="38"/>
      <c r="ER403" s="38"/>
      <c r="ES403" s="38"/>
      <c r="ET403" s="38"/>
      <c r="EU403" s="38"/>
      <c r="EV403" s="38"/>
      <c r="EW403" s="38"/>
      <c r="EX403" s="38"/>
      <c r="EY403" s="38"/>
      <c r="EZ403" s="38"/>
      <c r="FA403" s="38"/>
      <c r="FB403" s="38"/>
      <c r="FC403" s="38"/>
      <c r="FD403" s="38"/>
      <c r="FE403" s="38"/>
      <c r="FF403" s="38"/>
      <c r="FG403" s="38"/>
      <c r="FH403" s="38"/>
      <c r="FI403" s="38"/>
      <c r="FJ403" s="38"/>
      <c r="FK403" s="38"/>
      <c r="FL403" s="38"/>
      <c r="FM403" s="38"/>
      <c r="FN403" s="38"/>
      <c r="FO403" s="38"/>
      <c r="FP403" s="38"/>
      <c r="FQ403" s="38"/>
      <c r="FR403" s="38"/>
      <c r="FS403" s="38"/>
      <c r="FT403" s="38"/>
      <c r="FU403" s="38"/>
      <c r="FV403" s="38"/>
      <c r="FW403" s="38"/>
      <c r="FX403" s="38"/>
      <c r="FY403" s="38"/>
      <c r="FZ403" s="38"/>
      <c r="GA403" s="38"/>
      <c r="GB403" s="38"/>
      <c r="GC403" s="38"/>
      <c r="GD403" s="38"/>
      <c r="GE403" s="38"/>
      <c r="GF403" s="38"/>
      <c r="GG403" s="38"/>
      <c r="GH403" s="38"/>
      <c r="GI403" s="38"/>
      <c r="GJ403" s="38"/>
      <c r="GK403" s="38"/>
      <c r="GL403" s="38"/>
      <c r="GM403" s="38"/>
      <c r="GN403" s="38"/>
      <c r="GO403" s="38"/>
      <c r="GP403" s="38"/>
      <c r="GQ403" s="38"/>
      <c r="GR403" s="38"/>
      <c r="GS403" s="38"/>
      <c r="GT403" s="38"/>
      <c r="GU403" s="38"/>
      <c r="GV403" s="38"/>
      <c r="GW403" s="38"/>
      <c r="GX403" s="38"/>
      <c r="GY403" s="38"/>
      <c r="GZ403" s="38"/>
      <c r="HA403" s="38"/>
      <c r="HB403" s="38"/>
      <c r="HC403" s="38"/>
      <c r="HD403" s="38"/>
      <c r="HE403" s="38"/>
      <c r="HF403" s="38"/>
      <c r="HG403" s="38"/>
      <c r="HH403" s="38"/>
      <c r="HI403" s="38"/>
      <c r="HJ403" s="38"/>
      <c r="HK403" s="38"/>
      <c r="HL403" s="38"/>
      <c r="HM403" s="38"/>
      <c r="HN403" s="38"/>
      <c r="HO403" s="38"/>
      <c r="HP403" s="38"/>
      <c r="HQ403" s="38"/>
      <c r="HR403" s="38"/>
      <c r="HS403" s="38"/>
      <c r="HT403" s="38"/>
      <c r="HU403" s="38"/>
      <c r="HV403" s="38"/>
      <c r="HW403" s="38"/>
      <c r="HX403" s="38"/>
      <c r="HY403" s="38"/>
      <c r="HZ403" s="38"/>
      <c r="IA403" s="38"/>
      <c r="IB403" s="38"/>
      <c r="IC403" s="38"/>
      <c r="ID403" s="38"/>
      <c r="IE403" s="38"/>
      <c r="IF403" s="38"/>
      <c r="IG403" s="38"/>
      <c r="IH403" s="38"/>
      <c r="II403" s="38"/>
      <c r="IJ403" s="38"/>
      <c r="IK403" s="38"/>
      <c r="IL403" s="38"/>
      <c r="IM403" s="38"/>
      <c r="IN403" s="38"/>
      <c r="IO403" s="38"/>
      <c r="IP403" s="38"/>
      <c r="IQ403" s="38"/>
      <c r="IR403" s="38"/>
      <c r="IS403" s="38"/>
      <c r="IT403" s="38"/>
      <c r="IU403" s="38"/>
      <c r="IV403" s="38"/>
      <c r="IW403" s="38"/>
      <c r="IX403" s="38"/>
      <c r="IY403" s="38"/>
      <c r="IZ403" s="38"/>
      <c r="JA403" s="38"/>
      <c r="JB403" s="38"/>
      <c r="JC403" s="38"/>
      <c r="JD403" s="38"/>
      <c r="JE403" s="38"/>
      <c r="JF403" s="38"/>
      <c r="JG403" s="38"/>
      <c r="JH403" s="38"/>
      <c r="JI403" s="38"/>
      <c r="JJ403" s="38"/>
      <c r="JK403" s="38"/>
      <c r="JL403" s="38"/>
      <c r="JM403" s="38"/>
      <c r="JN403" s="38"/>
      <c r="JO403" s="38"/>
      <c r="JP403" s="38"/>
      <c r="JQ403" s="38"/>
      <c r="JR403" s="38"/>
      <c r="JS403" s="38"/>
      <c r="JT403" s="38"/>
      <c r="JU403" s="38"/>
      <c r="JV403" s="38"/>
      <c r="JW403" s="38"/>
      <c r="JX403" s="38"/>
      <c r="JY403" s="38"/>
      <c r="JZ403" s="38"/>
      <c r="KA403" s="38"/>
      <c r="KB403" s="38"/>
      <c r="KC403" s="38"/>
      <c r="KD403" s="38"/>
      <c r="KE403" s="38"/>
      <c r="KF403" s="38"/>
      <c r="KG403" s="38"/>
      <c r="KH403" s="38"/>
      <c r="KI403" s="38"/>
      <c r="KJ403" s="38"/>
      <c r="KK403" s="38"/>
      <c r="KL403" s="38"/>
      <c r="KM403" s="38"/>
      <c r="KN403" s="38"/>
      <c r="KO403" s="38"/>
      <c r="KP403" s="38"/>
      <c r="KQ403" s="38"/>
      <c r="KR403" s="38"/>
      <c r="KS403" s="38"/>
      <c r="KT403" s="38"/>
      <c r="KU403" s="38"/>
      <c r="KV403" s="38"/>
      <c r="KW403" s="38"/>
      <c r="KX403" s="38"/>
      <c r="KY403" s="38"/>
      <c r="KZ403" s="38"/>
      <c r="LA403" s="38"/>
      <c r="LB403" s="38"/>
      <c r="LC403" s="38"/>
      <c r="LD403" s="38"/>
      <c r="LE403" s="38"/>
      <c r="LF403" s="38"/>
      <c r="LG403" s="38"/>
      <c r="LH403" s="38"/>
      <c r="LI403" s="38"/>
      <c r="LJ403" s="38"/>
      <c r="LK403" s="38"/>
      <c r="LL403" s="38"/>
      <c r="LM403" s="38"/>
      <c r="LN403" s="38"/>
      <c r="LO403" s="38"/>
      <c r="LP403" s="38"/>
      <c r="LQ403" s="38"/>
      <c r="LR403" s="38"/>
      <c r="LS403" s="38"/>
      <c r="LT403" s="38"/>
      <c r="LU403" s="38"/>
      <c r="LV403" s="38"/>
      <c r="LW403" s="38"/>
      <c r="LX403" s="38"/>
      <c r="LY403" s="38"/>
      <c r="LZ403" s="38"/>
      <c r="MA403" s="38"/>
      <c r="MB403" s="38"/>
      <c r="MC403" s="38"/>
      <c r="MD403" s="38"/>
      <c r="ME403" s="38"/>
      <c r="MF403" s="38"/>
      <c r="MG403" s="38"/>
      <c r="MH403" s="38"/>
      <c r="MI403" s="38"/>
      <c r="MJ403" s="38"/>
      <c r="MK403" s="38"/>
      <c r="ML403" s="38"/>
      <c r="MM403" s="38"/>
      <c r="MN403" s="38"/>
      <c r="MO403" s="38"/>
      <c r="MP403" s="38"/>
      <c r="MQ403" s="38"/>
      <c r="MR403" s="38"/>
      <c r="MS403" s="38"/>
      <c r="MT403" s="38"/>
      <c r="MU403" s="38"/>
      <c r="MV403" s="38"/>
      <c r="MW403" s="38"/>
      <c r="MX403" s="38"/>
      <c r="MY403" s="38"/>
      <c r="MZ403" s="38"/>
      <c r="NA403" s="38"/>
      <c r="NB403" s="38"/>
      <c r="NC403" s="38"/>
      <c r="ND403" s="38"/>
      <c r="NE403" s="38"/>
      <c r="NF403" s="38"/>
      <c r="NG403" s="38"/>
      <c r="NH403" s="38"/>
      <c r="NI403" s="38"/>
      <c r="NJ403" s="38"/>
      <c r="NK403" s="38"/>
      <c r="NL403" s="38"/>
      <c r="NM403" s="38"/>
      <c r="NN403" s="38"/>
      <c r="NO403" s="38"/>
      <c r="NP403" s="38"/>
      <c r="NQ403" s="38"/>
      <c r="NR403" s="38"/>
      <c r="NS403" s="38"/>
      <c r="NT403" s="38"/>
      <c r="NU403" s="38"/>
      <c r="NV403" s="38"/>
      <c r="NW403" s="38"/>
      <c r="NX403" s="38"/>
      <c r="NY403" s="38"/>
      <c r="NZ403" s="38"/>
      <c r="OA403" s="38"/>
      <c r="OB403" s="38"/>
      <c r="OC403" s="38"/>
      <c r="OD403" s="38"/>
      <c r="OE403" s="38"/>
      <c r="OF403" s="38"/>
      <c r="OG403" s="38"/>
      <c r="OH403" s="38"/>
      <c r="OI403" s="38"/>
      <c r="OJ403" s="38"/>
      <c r="OK403" s="38"/>
      <c r="OL403" s="38"/>
      <c r="OM403" s="38"/>
      <c r="ON403" s="38"/>
      <c r="OO403" s="38"/>
      <c r="OP403" s="38"/>
      <c r="OQ403" s="38"/>
      <c r="OR403" s="38"/>
      <c r="OS403" s="38"/>
      <c r="OT403" s="38"/>
      <c r="OU403" s="38"/>
      <c r="OV403" s="38"/>
      <c r="OW403" s="38"/>
      <c r="OX403" s="38"/>
      <c r="OY403" s="38"/>
      <c r="OZ403" s="38"/>
      <c r="PA403" s="38"/>
      <c r="PB403" s="38"/>
      <c r="PC403" s="38"/>
      <c r="PD403" s="38"/>
      <c r="PE403" s="38"/>
      <c r="PF403" s="38"/>
      <c r="PG403" s="38"/>
      <c r="PH403" s="38"/>
      <c r="PI403" s="38"/>
      <c r="PJ403" s="38"/>
      <c r="PK403" s="38"/>
      <c r="PL403" s="38"/>
      <c r="PM403" s="38"/>
      <c r="PN403" s="38"/>
      <c r="PO403" s="38"/>
      <c r="PP403" s="38"/>
      <c r="PQ403" s="38"/>
      <c r="PR403" s="38"/>
      <c r="PS403" s="38"/>
      <c r="PT403" s="38"/>
      <c r="PU403" s="38"/>
      <c r="PV403" s="38"/>
      <c r="PW403" s="38"/>
      <c r="PX403" s="38"/>
      <c r="PY403" s="38"/>
      <c r="PZ403" s="38"/>
      <c r="QA403" s="38"/>
      <c r="QB403" s="38"/>
      <c r="QC403" s="38"/>
      <c r="QD403" s="38"/>
      <c r="QE403" s="38"/>
      <c r="QF403" s="38"/>
      <c r="QG403" s="38"/>
      <c r="QH403" s="38"/>
      <c r="QI403" s="38"/>
      <c r="QJ403" s="38"/>
      <c r="QK403" s="38"/>
      <c r="QL403" s="38"/>
      <c r="QM403" s="38"/>
      <c r="QN403" s="38"/>
      <c r="QO403" s="38"/>
      <c r="QP403" s="38"/>
      <c r="QQ403" s="38"/>
      <c r="QR403" s="38"/>
      <c r="QS403" s="38"/>
      <c r="QT403" s="38"/>
      <c r="QU403" s="38"/>
      <c r="QV403" s="38"/>
      <c r="QW403" s="38"/>
      <c r="QX403" s="38"/>
      <c r="QY403" s="38"/>
      <c r="QZ403" s="38"/>
      <c r="RA403" s="38"/>
      <c r="RB403" s="38"/>
      <c r="RC403" s="38"/>
      <c r="RD403" s="38"/>
      <c r="RE403" s="38"/>
      <c r="RF403" s="38"/>
      <c r="RG403" s="38"/>
      <c r="RH403" s="38"/>
      <c r="RI403" s="38"/>
      <c r="RJ403" s="38"/>
      <c r="RK403" s="38"/>
      <c r="RL403" s="38"/>
      <c r="RM403" s="38"/>
      <c r="RN403" s="38"/>
      <c r="RO403" s="38"/>
      <c r="RP403" s="38"/>
      <c r="RQ403" s="38"/>
      <c r="RR403" s="38"/>
      <c r="RS403" s="38"/>
      <c r="RT403" s="38"/>
      <c r="RU403" s="38"/>
      <c r="RV403" s="38"/>
      <c r="RW403" s="38"/>
      <c r="RX403" s="38"/>
      <c r="RY403" s="38"/>
      <c r="RZ403" s="38"/>
      <c r="SA403" s="38"/>
      <c r="SB403" s="38"/>
      <c r="SC403" s="38"/>
      <c r="SD403" s="38"/>
      <c r="SE403" s="38"/>
      <c r="SF403" s="38"/>
      <c r="SG403" s="38"/>
      <c r="SH403" s="38"/>
      <c r="SI403" s="38"/>
      <c r="SJ403" s="38"/>
      <c r="SK403" s="38"/>
      <c r="SL403" s="38"/>
      <c r="SM403" s="38"/>
      <c r="SN403" s="38"/>
      <c r="SO403" s="38"/>
      <c r="SP403" s="38"/>
      <c r="SQ403" s="38"/>
      <c r="SR403" s="38"/>
      <c r="SS403" s="38"/>
      <c r="ST403" s="38"/>
      <c r="SU403" s="38"/>
      <c r="SV403" s="38"/>
      <c r="SW403" s="38"/>
      <c r="SX403" s="38"/>
      <c r="SY403" s="38"/>
      <c r="SZ403" s="38"/>
      <c r="TA403" s="38"/>
      <c r="TB403" s="38"/>
      <c r="TC403" s="38"/>
      <c r="TD403" s="38"/>
      <c r="TE403" s="38"/>
      <c r="TF403" s="38"/>
      <c r="TG403" s="38"/>
      <c r="TH403" s="38"/>
      <c r="TI403" s="38"/>
      <c r="TJ403" s="38"/>
      <c r="TK403" s="38"/>
      <c r="TL403" s="38"/>
      <c r="TM403" s="38"/>
      <c r="TN403" s="38"/>
      <c r="TO403" s="38"/>
      <c r="TP403" s="38"/>
      <c r="TQ403" s="38"/>
      <c r="TR403" s="38"/>
      <c r="TS403" s="38"/>
      <c r="TT403" s="38"/>
      <c r="TU403" s="38"/>
      <c r="TV403" s="38"/>
      <c r="TW403" s="38"/>
      <c r="TX403" s="38"/>
      <c r="TY403" s="38"/>
      <c r="TZ403" s="38"/>
      <c r="UA403" s="38"/>
      <c r="UB403" s="38"/>
      <c r="UC403" s="38"/>
      <c r="UD403" s="38"/>
      <c r="UE403" s="38"/>
      <c r="UF403" s="38"/>
      <c r="UG403" s="38"/>
      <c r="UH403" s="38"/>
      <c r="UI403" s="38"/>
      <c r="UJ403" s="38"/>
      <c r="UK403" s="38"/>
      <c r="UL403" s="38"/>
      <c r="UM403" s="38"/>
      <c r="UN403" s="38"/>
      <c r="UO403" s="38"/>
      <c r="UP403" s="38"/>
      <c r="UQ403" s="38"/>
      <c r="UR403" s="38"/>
      <c r="US403" s="38"/>
      <c r="UT403" s="38"/>
      <c r="UU403" s="38"/>
      <c r="UV403" s="38"/>
      <c r="UW403" s="38"/>
      <c r="UX403" s="38"/>
      <c r="UY403" s="38"/>
      <c r="UZ403" s="38"/>
      <c r="VA403" s="38"/>
      <c r="VB403" s="38"/>
      <c r="VC403" s="38"/>
      <c r="VD403" s="38"/>
      <c r="VE403" s="38"/>
      <c r="VF403" s="38"/>
      <c r="VG403" s="38"/>
      <c r="VH403" s="38"/>
      <c r="VI403" s="38"/>
      <c r="VJ403" s="38"/>
      <c r="VK403" s="38"/>
      <c r="VL403" s="38"/>
      <c r="VM403" s="38"/>
      <c r="VN403" s="38"/>
      <c r="VO403" s="38"/>
      <c r="VP403" s="38"/>
      <c r="VQ403" s="38"/>
      <c r="VR403" s="38"/>
      <c r="VS403" s="38"/>
      <c r="VT403" s="38"/>
      <c r="VU403" s="38"/>
      <c r="VV403" s="38"/>
      <c r="VW403" s="38"/>
      <c r="VX403" s="38"/>
      <c r="VY403" s="38"/>
      <c r="VZ403" s="38"/>
      <c r="WA403" s="38"/>
      <c r="WB403" s="38"/>
      <c r="WC403" s="38"/>
      <c r="WD403" s="38"/>
    </row>
    <row r="404" spans="1:602" s="37" customFormat="1" ht="20.25" customHeight="1">
      <c r="A404" s="507"/>
      <c r="B404" s="603"/>
      <c r="C404" s="601"/>
      <c r="D404" s="531"/>
      <c r="E404" s="56"/>
      <c r="F404" s="56"/>
      <c r="G404" s="556"/>
      <c r="H404" s="56"/>
      <c r="I404" s="519" t="s">
        <v>14</v>
      </c>
      <c r="J404" s="519" t="s">
        <v>141</v>
      </c>
      <c r="K404" s="533" t="s">
        <v>871</v>
      </c>
      <c r="L404" s="519" t="s">
        <v>144</v>
      </c>
      <c r="M404" s="520"/>
      <c r="N404" s="520"/>
      <c r="O404" s="520">
        <v>4302300</v>
      </c>
      <c r="P404" s="521">
        <v>2165700</v>
      </c>
      <c r="Q404" s="522">
        <v>0</v>
      </c>
      <c r="R404" s="522">
        <v>0</v>
      </c>
      <c r="S404" s="514">
        <v>3</v>
      </c>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c r="EA404" s="38"/>
      <c r="EB404" s="38"/>
      <c r="EC404" s="38"/>
      <c r="ED404" s="38"/>
      <c r="EE404" s="38"/>
      <c r="EF404" s="38"/>
      <c r="EG404" s="38"/>
      <c r="EH404" s="38"/>
      <c r="EI404" s="38"/>
      <c r="EJ404" s="38"/>
      <c r="EK404" s="38"/>
      <c r="EL404" s="38"/>
      <c r="EM404" s="38"/>
      <c r="EN404" s="38"/>
      <c r="EO404" s="38"/>
      <c r="EP404" s="38"/>
      <c r="EQ404" s="38"/>
      <c r="ER404" s="38"/>
      <c r="ES404" s="38"/>
      <c r="ET404" s="38"/>
      <c r="EU404" s="38"/>
      <c r="EV404" s="38"/>
      <c r="EW404" s="38"/>
      <c r="EX404" s="38"/>
      <c r="EY404" s="38"/>
      <c r="EZ404" s="38"/>
      <c r="FA404" s="38"/>
      <c r="FB404" s="38"/>
      <c r="FC404" s="38"/>
      <c r="FD404" s="38"/>
      <c r="FE404" s="38"/>
      <c r="FF404" s="38"/>
      <c r="FG404" s="38"/>
      <c r="FH404" s="38"/>
      <c r="FI404" s="38"/>
      <c r="FJ404" s="38"/>
      <c r="FK404" s="38"/>
      <c r="FL404" s="38"/>
      <c r="FM404" s="38"/>
      <c r="FN404" s="38"/>
      <c r="FO404" s="38"/>
      <c r="FP404" s="38"/>
      <c r="FQ404" s="38"/>
      <c r="FR404" s="38"/>
      <c r="FS404" s="38"/>
      <c r="FT404" s="38"/>
      <c r="FU404" s="38"/>
      <c r="FV404" s="38"/>
      <c r="FW404" s="38"/>
      <c r="FX404" s="38"/>
      <c r="FY404" s="38"/>
      <c r="FZ404" s="38"/>
      <c r="GA404" s="38"/>
      <c r="GB404" s="38"/>
      <c r="GC404" s="38"/>
      <c r="GD404" s="38"/>
      <c r="GE404" s="38"/>
      <c r="GF404" s="38"/>
      <c r="GG404" s="38"/>
      <c r="GH404" s="38"/>
      <c r="GI404" s="38"/>
      <c r="GJ404" s="38"/>
      <c r="GK404" s="38"/>
      <c r="GL404" s="38"/>
      <c r="GM404" s="38"/>
      <c r="GN404" s="38"/>
      <c r="GO404" s="38"/>
      <c r="GP404" s="38"/>
      <c r="GQ404" s="38"/>
      <c r="GR404" s="38"/>
      <c r="GS404" s="38"/>
      <c r="GT404" s="38"/>
      <c r="GU404" s="38"/>
      <c r="GV404" s="38"/>
      <c r="GW404" s="38"/>
      <c r="GX404" s="38"/>
      <c r="GY404" s="38"/>
      <c r="GZ404" s="38"/>
      <c r="HA404" s="38"/>
      <c r="HB404" s="38"/>
      <c r="HC404" s="38"/>
      <c r="HD404" s="38"/>
      <c r="HE404" s="38"/>
      <c r="HF404" s="38"/>
      <c r="HG404" s="38"/>
      <c r="HH404" s="38"/>
      <c r="HI404" s="38"/>
      <c r="HJ404" s="38"/>
      <c r="HK404" s="38"/>
      <c r="HL404" s="38"/>
      <c r="HM404" s="38"/>
      <c r="HN404" s="38"/>
      <c r="HO404" s="38"/>
      <c r="HP404" s="38"/>
      <c r="HQ404" s="38"/>
      <c r="HR404" s="38"/>
      <c r="HS404" s="38"/>
      <c r="HT404" s="38"/>
      <c r="HU404" s="38"/>
      <c r="HV404" s="38"/>
      <c r="HW404" s="38"/>
      <c r="HX404" s="38"/>
      <c r="HY404" s="38"/>
      <c r="HZ404" s="38"/>
      <c r="IA404" s="38"/>
      <c r="IB404" s="38"/>
      <c r="IC404" s="38"/>
      <c r="ID404" s="38"/>
      <c r="IE404" s="38"/>
      <c r="IF404" s="38"/>
      <c r="IG404" s="38"/>
      <c r="IH404" s="38"/>
      <c r="II404" s="38"/>
      <c r="IJ404" s="38"/>
      <c r="IK404" s="38"/>
      <c r="IL404" s="38"/>
      <c r="IM404" s="38"/>
      <c r="IN404" s="38"/>
      <c r="IO404" s="38"/>
      <c r="IP404" s="38"/>
      <c r="IQ404" s="38"/>
      <c r="IR404" s="38"/>
      <c r="IS404" s="38"/>
      <c r="IT404" s="38"/>
      <c r="IU404" s="38"/>
      <c r="IV404" s="38"/>
      <c r="IW404" s="38"/>
      <c r="IX404" s="38"/>
      <c r="IY404" s="38"/>
      <c r="IZ404" s="38"/>
      <c r="JA404" s="38"/>
      <c r="JB404" s="38"/>
      <c r="JC404" s="38"/>
      <c r="JD404" s="38"/>
      <c r="JE404" s="38"/>
      <c r="JF404" s="38"/>
      <c r="JG404" s="38"/>
      <c r="JH404" s="38"/>
      <c r="JI404" s="38"/>
      <c r="JJ404" s="38"/>
      <c r="JK404" s="38"/>
      <c r="JL404" s="38"/>
      <c r="JM404" s="38"/>
      <c r="JN404" s="38"/>
      <c r="JO404" s="38"/>
      <c r="JP404" s="38"/>
      <c r="JQ404" s="38"/>
      <c r="JR404" s="38"/>
      <c r="JS404" s="38"/>
      <c r="JT404" s="38"/>
      <c r="JU404" s="38"/>
      <c r="JV404" s="38"/>
      <c r="JW404" s="38"/>
      <c r="JX404" s="38"/>
      <c r="JY404" s="38"/>
      <c r="JZ404" s="38"/>
      <c r="KA404" s="38"/>
      <c r="KB404" s="38"/>
      <c r="KC404" s="38"/>
      <c r="KD404" s="38"/>
      <c r="KE404" s="38"/>
      <c r="KF404" s="38"/>
      <c r="KG404" s="38"/>
      <c r="KH404" s="38"/>
      <c r="KI404" s="38"/>
      <c r="KJ404" s="38"/>
      <c r="KK404" s="38"/>
      <c r="KL404" s="38"/>
      <c r="KM404" s="38"/>
      <c r="KN404" s="38"/>
      <c r="KO404" s="38"/>
      <c r="KP404" s="38"/>
      <c r="KQ404" s="38"/>
      <c r="KR404" s="38"/>
      <c r="KS404" s="38"/>
      <c r="KT404" s="38"/>
      <c r="KU404" s="38"/>
      <c r="KV404" s="38"/>
      <c r="KW404" s="38"/>
      <c r="KX404" s="38"/>
      <c r="KY404" s="38"/>
      <c r="KZ404" s="38"/>
      <c r="LA404" s="38"/>
      <c r="LB404" s="38"/>
      <c r="LC404" s="38"/>
      <c r="LD404" s="38"/>
      <c r="LE404" s="38"/>
      <c r="LF404" s="38"/>
      <c r="LG404" s="38"/>
      <c r="LH404" s="38"/>
      <c r="LI404" s="38"/>
      <c r="LJ404" s="38"/>
      <c r="LK404" s="38"/>
      <c r="LL404" s="38"/>
      <c r="LM404" s="38"/>
      <c r="LN404" s="38"/>
      <c r="LO404" s="38"/>
      <c r="LP404" s="38"/>
      <c r="LQ404" s="38"/>
      <c r="LR404" s="38"/>
      <c r="LS404" s="38"/>
      <c r="LT404" s="38"/>
      <c r="LU404" s="38"/>
      <c r="LV404" s="38"/>
      <c r="LW404" s="38"/>
      <c r="LX404" s="38"/>
      <c r="LY404" s="38"/>
      <c r="LZ404" s="38"/>
      <c r="MA404" s="38"/>
      <c r="MB404" s="38"/>
      <c r="MC404" s="38"/>
      <c r="MD404" s="38"/>
      <c r="ME404" s="38"/>
      <c r="MF404" s="38"/>
      <c r="MG404" s="38"/>
      <c r="MH404" s="38"/>
      <c r="MI404" s="38"/>
      <c r="MJ404" s="38"/>
      <c r="MK404" s="38"/>
      <c r="ML404" s="38"/>
      <c r="MM404" s="38"/>
      <c r="MN404" s="38"/>
      <c r="MO404" s="38"/>
      <c r="MP404" s="38"/>
      <c r="MQ404" s="38"/>
      <c r="MR404" s="38"/>
      <c r="MS404" s="38"/>
      <c r="MT404" s="38"/>
      <c r="MU404" s="38"/>
      <c r="MV404" s="38"/>
      <c r="MW404" s="38"/>
      <c r="MX404" s="38"/>
      <c r="MY404" s="38"/>
      <c r="MZ404" s="38"/>
      <c r="NA404" s="38"/>
      <c r="NB404" s="38"/>
      <c r="NC404" s="38"/>
      <c r="ND404" s="38"/>
      <c r="NE404" s="38"/>
      <c r="NF404" s="38"/>
      <c r="NG404" s="38"/>
      <c r="NH404" s="38"/>
      <c r="NI404" s="38"/>
      <c r="NJ404" s="38"/>
      <c r="NK404" s="38"/>
      <c r="NL404" s="38"/>
      <c r="NM404" s="38"/>
      <c r="NN404" s="38"/>
      <c r="NO404" s="38"/>
      <c r="NP404" s="38"/>
      <c r="NQ404" s="38"/>
      <c r="NR404" s="38"/>
      <c r="NS404" s="38"/>
      <c r="NT404" s="38"/>
      <c r="NU404" s="38"/>
      <c r="NV404" s="38"/>
      <c r="NW404" s="38"/>
      <c r="NX404" s="38"/>
      <c r="NY404" s="38"/>
      <c r="NZ404" s="38"/>
      <c r="OA404" s="38"/>
      <c r="OB404" s="38"/>
      <c r="OC404" s="38"/>
      <c r="OD404" s="38"/>
      <c r="OE404" s="38"/>
      <c r="OF404" s="38"/>
      <c r="OG404" s="38"/>
      <c r="OH404" s="38"/>
      <c r="OI404" s="38"/>
      <c r="OJ404" s="38"/>
      <c r="OK404" s="38"/>
      <c r="OL404" s="38"/>
      <c r="OM404" s="38"/>
      <c r="ON404" s="38"/>
      <c r="OO404" s="38"/>
      <c r="OP404" s="38"/>
      <c r="OQ404" s="38"/>
      <c r="OR404" s="38"/>
      <c r="OS404" s="38"/>
      <c r="OT404" s="38"/>
      <c r="OU404" s="38"/>
      <c r="OV404" s="38"/>
      <c r="OW404" s="38"/>
      <c r="OX404" s="38"/>
      <c r="OY404" s="38"/>
      <c r="OZ404" s="38"/>
      <c r="PA404" s="38"/>
      <c r="PB404" s="38"/>
      <c r="PC404" s="38"/>
      <c r="PD404" s="38"/>
      <c r="PE404" s="38"/>
      <c r="PF404" s="38"/>
      <c r="PG404" s="38"/>
      <c r="PH404" s="38"/>
      <c r="PI404" s="38"/>
      <c r="PJ404" s="38"/>
      <c r="PK404" s="38"/>
      <c r="PL404" s="38"/>
      <c r="PM404" s="38"/>
      <c r="PN404" s="38"/>
      <c r="PO404" s="38"/>
      <c r="PP404" s="38"/>
      <c r="PQ404" s="38"/>
      <c r="PR404" s="38"/>
      <c r="PS404" s="38"/>
      <c r="PT404" s="38"/>
      <c r="PU404" s="38"/>
      <c r="PV404" s="38"/>
      <c r="PW404" s="38"/>
      <c r="PX404" s="38"/>
      <c r="PY404" s="38"/>
      <c r="PZ404" s="38"/>
      <c r="QA404" s="38"/>
      <c r="QB404" s="38"/>
      <c r="QC404" s="38"/>
      <c r="QD404" s="38"/>
      <c r="QE404" s="38"/>
      <c r="QF404" s="38"/>
      <c r="QG404" s="38"/>
      <c r="QH404" s="38"/>
      <c r="QI404" s="38"/>
      <c r="QJ404" s="38"/>
      <c r="QK404" s="38"/>
      <c r="QL404" s="38"/>
      <c r="QM404" s="38"/>
      <c r="QN404" s="38"/>
      <c r="QO404" s="38"/>
      <c r="QP404" s="38"/>
      <c r="QQ404" s="38"/>
      <c r="QR404" s="38"/>
      <c r="QS404" s="38"/>
      <c r="QT404" s="38"/>
      <c r="QU404" s="38"/>
      <c r="QV404" s="38"/>
      <c r="QW404" s="38"/>
      <c r="QX404" s="38"/>
      <c r="QY404" s="38"/>
      <c r="QZ404" s="38"/>
      <c r="RA404" s="38"/>
      <c r="RB404" s="38"/>
      <c r="RC404" s="38"/>
      <c r="RD404" s="38"/>
      <c r="RE404" s="38"/>
      <c r="RF404" s="38"/>
      <c r="RG404" s="38"/>
      <c r="RH404" s="38"/>
      <c r="RI404" s="38"/>
      <c r="RJ404" s="38"/>
      <c r="RK404" s="38"/>
      <c r="RL404" s="38"/>
      <c r="RM404" s="38"/>
      <c r="RN404" s="38"/>
      <c r="RO404" s="38"/>
      <c r="RP404" s="38"/>
      <c r="RQ404" s="38"/>
      <c r="RR404" s="38"/>
      <c r="RS404" s="38"/>
      <c r="RT404" s="38"/>
      <c r="RU404" s="38"/>
      <c r="RV404" s="38"/>
      <c r="RW404" s="38"/>
      <c r="RX404" s="38"/>
      <c r="RY404" s="38"/>
      <c r="RZ404" s="38"/>
      <c r="SA404" s="38"/>
      <c r="SB404" s="38"/>
      <c r="SC404" s="38"/>
      <c r="SD404" s="38"/>
      <c r="SE404" s="38"/>
      <c r="SF404" s="38"/>
      <c r="SG404" s="38"/>
      <c r="SH404" s="38"/>
      <c r="SI404" s="38"/>
      <c r="SJ404" s="38"/>
      <c r="SK404" s="38"/>
      <c r="SL404" s="38"/>
      <c r="SM404" s="38"/>
      <c r="SN404" s="38"/>
      <c r="SO404" s="38"/>
      <c r="SP404" s="38"/>
      <c r="SQ404" s="38"/>
      <c r="SR404" s="38"/>
      <c r="SS404" s="38"/>
      <c r="ST404" s="38"/>
      <c r="SU404" s="38"/>
      <c r="SV404" s="38"/>
      <c r="SW404" s="38"/>
      <c r="SX404" s="38"/>
      <c r="SY404" s="38"/>
      <c r="SZ404" s="38"/>
      <c r="TA404" s="38"/>
      <c r="TB404" s="38"/>
      <c r="TC404" s="38"/>
      <c r="TD404" s="38"/>
      <c r="TE404" s="38"/>
      <c r="TF404" s="38"/>
      <c r="TG404" s="38"/>
      <c r="TH404" s="38"/>
      <c r="TI404" s="38"/>
      <c r="TJ404" s="38"/>
      <c r="TK404" s="38"/>
      <c r="TL404" s="38"/>
      <c r="TM404" s="38"/>
      <c r="TN404" s="38"/>
      <c r="TO404" s="38"/>
      <c r="TP404" s="38"/>
      <c r="TQ404" s="38"/>
      <c r="TR404" s="38"/>
      <c r="TS404" s="38"/>
      <c r="TT404" s="38"/>
      <c r="TU404" s="38"/>
      <c r="TV404" s="38"/>
      <c r="TW404" s="38"/>
      <c r="TX404" s="38"/>
      <c r="TY404" s="38"/>
      <c r="TZ404" s="38"/>
      <c r="UA404" s="38"/>
      <c r="UB404" s="38"/>
      <c r="UC404" s="38"/>
      <c r="UD404" s="38"/>
      <c r="UE404" s="38"/>
      <c r="UF404" s="38"/>
      <c r="UG404" s="38"/>
      <c r="UH404" s="38"/>
      <c r="UI404" s="38"/>
      <c r="UJ404" s="38"/>
      <c r="UK404" s="38"/>
      <c r="UL404" s="38"/>
      <c r="UM404" s="38"/>
      <c r="UN404" s="38"/>
      <c r="UO404" s="38"/>
      <c r="UP404" s="38"/>
      <c r="UQ404" s="38"/>
      <c r="UR404" s="38"/>
      <c r="US404" s="38"/>
      <c r="UT404" s="38"/>
      <c r="UU404" s="38"/>
      <c r="UV404" s="38"/>
      <c r="UW404" s="38"/>
      <c r="UX404" s="38"/>
      <c r="UY404" s="38"/>
      <c r="UZ404" s="38"/>
      <c r="VA404" s="38"/>
      <c r="VB404" s="38"/>
      <c r="VC404" s="38"/>
      <c r="VD404" s="38"/>
      <c r="VE404" s="38"/>
      <c r="VF404" s="38"/>
      <c r="VG404" s="38"/>
      <c r="VH404" s="38"/>
      <c r="VI404" s="38"/>
      <c r="VJ404" s="38"/>
      <c r="VK404" s="38"/>
      <c r="VL404" s="38"/>
      <c r="VM404" s="38"/>
      <c r="VN404" s="38"/>
      <c r="VO404" s="38"/>
      <c r="VP404" s="38"/>
      <c r="VQ404" s="38"/>
      <c r="VR404" s="38"/>
      <c r="VS404" s="38"/>
      <c r="VT404" s="38"/>
      <c r="VU404" s="38"/>
      <c r="VV404" s="38"/>
      <c r="VW404" s="38"/>
      <c r="VX404" s="38"/>
      <c r="VY404" s="38"/>
      <c r="VZ404" s="38"/>
      <c r="WA404" s="38"/>
      <c r="WB404" s="38"/>
      <c r="WC404" s="38"/>
      <c r="WD404" s="38"/>
    </row>
    <row r="405" spans="1:602" s="37" customFormat="1" ht="21.75" customHeight="1">
      <c r="A405" s="507"/>
      <c r="B405" s="602" t="s">
        <v>869</v>
      </c>
      <c r="C405" s="601"/>
      <c r="D405" s="531"/>
      <c r="E405" s="56"/>
      <c r="F405" s="56"/>
      <c r="G405" s="556"/>
      <c r="H405" s="56"/>
      <c r="I405" s="519" t="s">
        <v>14</v>
      </c>
      <c r="J405" s="519" t="s">
        <v>141</v>
      </c>
      <c r="K405" s="533" t="s">
        <v>871</v>
      </c>
      <c r="L405" s="519" t="s">
        <v>144</v>
      </c>
      <c r="M405" s="520"/>
      <c r="N405" s="520"/>
      <c r="O405" s="520">
        <v>87900</v>
      </c>
      <c r="P405" s="521">
        <v>44200</v>
      </c>
      <c r="Q405" s="522">
        <v>0</v>
      </c>
      <c r="R405" s="522">
        <v>0</v>
      </c>
      <c r="S405" s="514">
        <v>3</v>
      </c>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c r="EA405" s="38"/>
      <c r="EB405" s="38"/>
      <c r="EC405" s="38"/>
      <c r="ED405" s="38"/>
      <c r="EE405" s="38"/>
      <c r="EF405" s="38"/>
      <c r="EG405" s="38"/>
      <c r="EH405" s="38"/>
      <c r="EI405" s="38"/>
      <c r="EJ405" s="38"/>
      <c r="EK405" s="38"/>
      <c r="EL405" s="38"/>
      <c r="EM405" s="38"/>
      <c r="EN405" s="38"/>
      <c r="EO405" s="38"/>
      <c r="EP405" s="38"/>
      <c r="EQ405" s="38"/>
      <c r="ER405" s="38"/>
      <c r="ES405" s="38"/>
      <c r="ET405" s="38"/>
      <c r="EU405" s="38"/>
      <c r="EV405" s="38"/>
      <c r="EW405" s="38"/>
      <c r="EX405" s="38"/>
      <c r="EY405" s="38"/>
      <c r="EZ405" s="38"/>
      <c r="FA405" s="38"/>
      <c r="FB405" s="38"/>
      <c r="FC405" s="38"/>
      <c r="FD405" s="38"/>
      <c r="FE405" s="38"/>
      <c r="FF405" s="38"/>
      <c r="FG405" s="38"/>
      <c r="FH405" s="38"/>
      <c r="FI405" s="38"/>
      <c r="FJ405" s="38"/>
      <c r="FK405" s="38"/>
      <c r="FL405" s="38"/>
      <c r="FM405" s="38"/>
      <c r="FN405" s="38"/>
      <c r="FO405" s="38"/>
      <c r="FP405" s="38"/>
      <c r="FQ405" s="38"/>
      <c r="FR405" s="38"/>
      <c r="FS405" s="38"/>
      <c r="FT405" s="38"/>
      <c r="FU405" s="38"/>
      <c r="FV405" s="38"/>
      <c r="FW405" s="38"/>
      <c r="FX405" s="38"/>
      <c r="FY405" s="38"/>
      <c r="FZ405" s="38"/>
      <c r="GA405" s="38"/>
      <c r="GB405" s="38"/>
      <c r="GC405" s="38"/>
      <c r="GD405" s="38"/>
      <c r="GE405" s="38"/>
      <c r="GF405" s="38"/>
      <c r="GG405" s="38"/>
      <c r="GH405" s="38"/>
      <c r="GI405" s="38"/>
      <c r="GJ405" s="38"/>
      <c r="GK405" s="38"/>
      <c r="GL405" s="38"/>
      <c r="GM405" s="38"/>
      <c r="GN405" s="38"/>
      <c r="GO405" s="38"/>
      <c r="GP405" s="38"/>
      <c r="GQ405" s="38"/>
      <c r="GR405" s="38"/>
      <c r="GS405" s="38"/>
      <c r="GT405" s="38"/>
      <c r="GU405" s="38"/>
      <c r="GV405" s="38"/>
      <c r="GW405" s="38"/>
      <c r="GX405" s="38"/>
      <c r="GY405" s="38"/>
      <c r="GZ405" s="38"/>
      <c r="HA405" s="38"/>
      <c r="HB405" s="38"/>
      <c r="HC405" s="38"/>
      <c r="HD405" s="38"/>
      <c r="HE405" s="38"/>
      <c r="HF405" s="38"/>
      <c r="HG405" s="38"/>
      <c r="HH405" s="38"/>
      <c r="HI405" s="38"/>
      <c r="HJ405" s="38"/>
      <c r="HK405" s="38"/>
      <c r="HL405" s="38"/>
      <c r="HM405" s="38"/>
      <c r="HN405" s="38"/>
      <c r="HO405" s="38"/>
      <c r="HP405" s="38"/>
      <c r="HQ405" s="38"/>
      <c r="HR405" s="38"/>
      <c r="HS405" s="38"/>
      <c r="HT405" s="38"/>
      <c r="HU405" s="38"/>
      <c r="HV405" s="38"/>
      <c r="HW405" s="38"/>
      <c r="HX405" s="38"/>
      <c r="HY405" s="38"/>
      <c r="HZ405" s="38"/>
      <c r="IA405" s="38"/>
      <c r="IB405" s="38"/>
      <c r="IC405" s="38"/>
      <c r="ID405" s="38"/>
      <c r="IE405" s="38"/>
      <c r="IF405" s="38"/>
      <c r="IG405" s="38"/>
      <c r="IH405" s="38"/>
      <c r="II405" s="38"/>
      <c r="IJ405" s="38"/>
      <c r="IK405" s="38"/>
      <c r="IL405" s="38"/>
      <c r="IM405" s="38"/>
      <c r="IN405" s="38"/>
      <c r="IO405" s="38"/>
      <c r="IP405" s="38"/>
      <c r="IQ405" s="38"/>
      <c r="IR405" s="38"/>
      <c r="IS405" s="38"/>
      <c r="IT405" s="38"/>
      <c r="IU405" s="38"/>
      <c r="IV405" s="38"/>
      <c r="IW405" s="38"/>
      <c r="IX405" s="38"/>
      <c r="IY405" s="38"/>
      <c r="IZ405" s="38"/>
      <c r="JA405" s="38"/>
      <c r="JB405" s="38"/>
      <c r="JC405" s="38"/>
      <c r="JD405" s="38"/>
      <c r="JE405" s="38"/>
      <c r="JF405" s="38"/>
      <c r="JG405" s="38"/>
      <c r="JH405" s="38"/>
      <c r="JI405" s="38"/>
      <c r="JJ405" s="38"/>
      <c r="JK405" s="38"/>
      <c r="JL405" s="38"/>
      <c r="JM405" s="38"/>
      <c r="JN405" s="38"/>
      <c r="JO405" s="38"/>
      <c r="JP405" s="38"/>
      <c r="JQ405" s="38"/>
      <c r="JR405" s="38"/>
      <c r="JS405" s="38"/>
      <c r="JT405" s="38"/>
      <c r="JU405" s="38"/>
      <c r="JV405" s="38"/>
      <c r="JW405" s="38"/>
      <c r="JX405" s="38"/>
      <c r="JY405" s="38"/>
      <c r="JZ405" s="38"/>
      <c r="KA405" s="38"/>
      <c r="KB405" s="38"/>
      <c r="KC405" s="38"/>
      <c r="KD405" s="38"/>
      <c r="KE405" s="38"/>
      <c r="KF405" s="38"/>
      <c r="KG405" s="38"/>
      <c r="KH405" s="38"/>
      <c r="KI405" s="38"/>
      <c r="KJ405" s="38"/>
      <c r="KK405" s="38"/>
      <c r="KL405" s="38"/>
      <c r="KM405" s="38"/>
      <c r="KN405" s="38"/>
      <c r="KO405" s="38"/>
      <c r="KP405" s="38"/>
      <c r="KQ405" s="38"/>
      <c r="KR405" s="38"/>
      <c r="KS405" s="38"/>
      <c r="KT405" s="38"/>
      <c r="KU405" s="38"/>
      <c r="KV405" s="38"/>
      <c r="KW405" s="38"/>
      <c r="KX405" s="38"/>
      <c r="KY405" s="38"/>
      <c r="KZ405" s="38"/>
      <c r="LA405" s="38"/>
      <c r="LB405" s="38"/>
      <c r="LC405" s="38"/>
      <c r="LD405" s="38"/>
      <c r="LE405" s="38"/>
      <c r="LF405" s="38"/>
      <c r="LG405" s="38"/>
      <c r="LH405" s="38"/>
      <c r="LI405" s="38"/>
      <c r="LJ405" s="38"/>
      <c r="LK405" s="38"/>
      <c r="LL405" s="38"/>
      <c r="LM405" s="38"/>
      <c r="LN405" s="38"/>
      <c r="LO405" s="38"/>
      <c r="LP405" s="38"/>
      <c r="LQ405" s="38"/>
      <c r="LR405" s="38"/>
      <c r="LS405" s="38"/>
      <c r="LT405" s="38"/>
      <c r="LU405" s="38"/>
      <c r="LV405" s="38"/>
      <c r="LW405" s="38"/>
      <c r="LX405" s="38"/>
      <c r="LY405" s="38"/>
      <c r="LZ405" s="38"/>
      <c r="MA405" s="38"/>
      <c r="MB405" s="38"/>
      <c r="MC405" s="38"/>
      <c r="MD405" s="38"/>
      <c r="ME405" s="38"/>
      <c r="MF405" s="38"/>
      <c r="MG405" s="38"/>
      <c r="MH405" s="38"/>
      <c r="MI405" s="38"/>
      <c r="MJ405" s="38"/>
      <c r="MK405" s="38"/>
      <c r="ML405" s="38"/>
      <c r="MM405" s="38"/>
      <c r="MN405" s="38"/>
      <c r="MO405" s="38"/>
      <c r="MP405" s="38"/>
      <c r="MQ405" s="38"/>
      <c r="MR405" s="38"/>
      <c r="MS405" s="38"/>
      <c r="MT405" s="38"/>
      <c r="MU405" s="38"/>
      <c r="MV405" s="38"/>
      <c r="MW405" s="38"/>
      <c r="MX405" s="38"/>
      <c r="MY405" s="38"/>
      <c r="MZ405" s="38"/>
      <c r="NA405" s="38"/>
      <c r="NB405" s="38"/>
      <c r="NC405" s="38"/>
      <c r="ND405" s="38"/>
      <c r="NE405" s="38"/>
      <c r="NF405" s="38"/>
      <c r="NG405" s="38"/>
      <c r="NH405" s="38"/>
      <c r="NI405" s="38"/>
      <c r="NJ405" s="38"/>
      <c r="NK405" s="38"/>
      <c r="NL405" s="38"/>
      <c r="NM405" s="38"/>
      <c r="NN405" s="38"/>
      <c r="NO405" s="38"/>
      <c r="NP405" s="38"/>
      <c r="NQ405" s="38"/>
      <c r="NR405" s="38"/>
      <c r="NS405" s="38"/>
      <c r="NT405" s="38"/>
      <c r="NU405" s="38"/>
      <c r="NV405" s="38"/>
      <c r="NW405" s="38"/>
      <c r="NX405" s="38"/>
      <c r="NY405" s="38"/>
      <c r="NZ405" s="38"/>
      <c r="OA405" s="38"/>
      <c r="OB405" s="38"/>
      <c r="OC405" s="38"/>
      <c r="OD405" s="38"/>
      <c r="OE405" s="38"/>
      <c r="OF405" s="38"/>
      <c r="OG405" s="38"/>
      <c r="OH405" s="38"/>
      <c r="OI405" s="38"/>
      <c r="OJ405" s="38"/>
      <c r="OK405" s="38"/>
      <c r="OL405" s="38"/>
      <c r="OM405" s="38"/>
      <c r="ON405" s="38"/>
      <c r="OO405" s="38"/>
      <c r="OP405" s="38"/>
      <c r="OQ405" s="38"/>
      <c r="OR405" s="38"/>
      <c r="OS405" s="38"/>
      <c r="OT405" s="38"/>
      <c r="OU405" s="38"/>
      <c r="OV405" s="38"/>
      <c r="OW405" s="38"/>
      <c r="OX405" s="38"/>
      <c r="OY405" s="38"/>
      <c r="OZ405" s="38"/>
      <c r="PA405" s="38"/>
      <c r="PB405" s="38"/>
      <c r="PC405" s="38"/>
      <c r="PD405" s="38"/>
      <c r="PE405" s="38"/>
      <c r="PF405" s="38"/>
      <c r="PG405" s="38"/>
      <c r="PH405" s="38"/>
      <c r="PI405" s="38"/>
      <c r="PJ405" s="38"/>
      <c r="PK405" s="38"/>
      <c r="PL405" s="38"/>
      <c r="PM405" s="38"/>
      <c r="PN405" s="38"/>
      <c r="PO405" s="38"/>
      <c r="PP405" s="38"/>
      <c r="PQ405" s="38"/>
      <c r="PR405" s="38"/>
      <c r="PS405" s="38"/>
      <c r="PT405" s="38"/>
      <c r="PU405" s="38"/>
      <c r="PV405" s="38"/>
      <c r="PW405" s="38"/>
      <c r="PX405" s="38"/>
      <c r="PY405" s="38"/>
      <c r="PZ405" s="38"/>
      <c r="QA405" s="38"/>
      <c r="QB405" s="38"/>
      <c r="QC405" s="38"/>
      <c r="QD405" s="38"/>
      <c r="QE405" s="38"/>
      <c r="QF405" s="38"/>
      <c r="QG405" s="38"/>
      <c r="QH405" s="38"/>
      <c r="QI405" s="38"/>
      <c r="QJ405" s="38"/>
      <c r="QK405" s="38"/>
      <c r="QL405" s="38"/>
      <c r="QM405" s="38"/>
      <c r="QN405" s="38"/>
      <c r="QO405" s="38"/>
      <c r="QP405" s="38"/>
      <c r="QQ405" s="38"/>
      <c r="QR405" s="38"/>
      <c r="QS405" s="38"/>
      <c r="QT405" s="38"/>
      <c r="QU405" s="38"/>
      <c r="QV405" s="38"/>
      <c r="QW405" s="38"/>
      <c r="QX405" s="38"/>
      <c r="QY405" s="38"/>
      <c r="QZ405" s="38"/>
      <c r="RA405" s="38"/>
      <c r="RB405" s="38"/>
      <c r="RC405" s="38"/>
      <c r="RD405" s="38"/>
      <c r="RE405" s="38"/>
      <c r="RF405" s="38"/>
      <c r="RG405" s="38"/>
      <c r="RH405" s="38"/>
      <c r="RI405" s="38"/>
      <c r="RJ405" s="38"/>
      <c r="RK405" s="38"/>
      <c r="RL405" s="38"/>
      <c r="RM405" s="38"/>
      <c r="RN405" s="38"/>
      <c r="RO405" s="38"/>
      <c r="RP405" s="38"/>
      <c r="RQ405" s="38"/>
      <c r="RR405" s="38"/>
      <c r="RS405" s="38"/>
      <c r="RT405" s="38"/>
      <c r="RU405" s="38"/>
      <c r="RV405" s="38"/>
      <c r="RW405" s="38"/>
      <c r="RX405" s="38"/>
      <c r="RY405" s="38"/>
      <c r="RZ405" s="38"/>
      <c r="SA405" s="38"/>
      <c r="SB405" s="38"/>
      <c r="SC405" s="38"/>
      <c r="SD405" s="38"/>
      <c r="SE405" s="38"/>
      <c r="SF405" s="38"/>
      <c r="SG405" s="38"/>
      <c r="SH405" s="38"/>
      <c r="SI405" s="38"/>
      <c r="SJ405" s="38"/>
      <c r="SK405" s="38"/>
      <c r="SL405" s="38"/>
      <c r="SM405" s="38"/>
      <c r="SN405" s="38"/>
      <c r="SO405" s="38"/>
      <c r="SP405" s="38"/>
      <c r="SQ405" s="38"/>
      <c r="SR405" s="38"/>
      <c r="SS405" s="38"/>
      <c r="ST405" s="38"/>
      <c r="SU405" s="38"/>
      <c r="SV405" s="38"/>
      <c r="SW405" s="38"/>
      <c r="SX405" s="38"/>
      <c r="SY405" s="38"/>
      <c r="SZ405" s="38"/>
      <c r="TA405" s="38"/>
      <c r="TB405" s="38"/>
      <c r="TC405" s="38"/>
      <c r="TD405" s="38"/>
      <c r="TE405" s="38"/>
      <c r="TF405" s="38"/>
      <c r="TG405" s="38"/>
      <c r="TH405" s="38"/>
      <c r="TI405" s="38"/>
      <c r="TJ405" s="38"/>
      <c r="TK405" s="38"/>
      <c r="TL405" s="38"/>
      <c r="TM405" s="38"/>
      <c r="TN405" s="38"/>
      <c r="TO405" s="38"/>
      <c r="TP405" s="38"/>
      <c r="TQ405" s="38"/>
      <c r="TR405" s="38"/>
      <c r="TS405" s="38"/>
      <c r="TT405" s="38"/>
      <c r="TU405" s="38"/>
      <c r="TV405" s="38"/>
      <c r="TW405" s="38"/>
      <c r="TX405" s="38"/>
      <c r="TY405" s="38"/>
      <c r="TZ405" s="38"/>
      <c r="UA405" s="38"/>
      <c r="UB405" s="38"/>
      <c r="UC405" s="38"/>
      <c r="UD405" s="38"/>
      <c r="UE405" s="38"/>
      <c r="UF405" s="38"/>
      <c r="UG405" s="38"/>
      <c r="UH405" s="38"/>
      <c r="UI405" s="38"/>
      <c r="UJ405" s="38"/>
      <c r="UK405" s="38"/>
      <c r="UL405" s="38"/>
      <c r="UM405" s="38"/>
      <c r="UN405" s="38"/>
      <c r="UO405" s="38"/>
      <c r="UP405" s="38"/>
      <c r="UQ405" s="38"/>
      <c r="UR405" s="38"/>
      <c r="US405" s="38"/>
      <c r="UT405" s="38"/>
      <c r="UU405" s="38"/>
      <c r="UV405" s="38"/>
      <c r="UW405" s="38"/>
      <c r="UX405" s="38"/>
      <c r="UY405" s="38"/>
      <c r="UZ405" s="38"/>
      <c r="VA405" s="38"/>
      <c r="VB405" s="38"/>
      <c r="VC405" s="38"/>
      <c r="VD405" s="38"/>
      <c r="VE405" s="38"/>
      <c r="VF405" s="38"/>
      <c r="VG405" s="38"/>
      <c r="VH405" s="38"/>
      <c r="VI405" s="38"/>
      <c r="VJ405" s="38"/>
      <c r="VK405" s="38"/>
      <c r="VL405" s="38"/>
      <c r="VM405" s="38"/>
      <c r="VN405" s="38"/>
      <c r="VO405" s="38"/>
      <c r="VP405" s="38"/>
      <c r="VQ405" s="38"/>
      <c r="VR405" s="38"/>
      <c r="VS405" s="38"/>
      <c r="VT405" s="38"/>
      <c r="VU405" s="38"/>
      <c r="VV405" s="38"/>
      <c r="VW405" s="38"/>
      <c r="VX405" s="38"/>
      <c r="VY405" s="38"/>
      <c r="VZ405" s="38"/>
      <c r="WA405" s="38"/>
      <c r="WB405" s="38"/>
      <c r="WC405" s="38"/>
      <c r="WD405" s="38"/>
    </row>
    <row r="406" spans="1:602" s="37" customFormat="1" ht="21.75" customHeight="1">
      <c r="A406" s="507"/>
      <c r="B406" s="602" t="s">
        <v>870</v>
      </c>
      <c r="C406" s="601"/>
      <c r="D406" s="51"/>
      <c r="E406" s="57"/>
      <c r="F406" s="57"/>
      <c r="G406" s="526"/>
      <c r="H406" s="57"/>
      <c r="I406" s="519" t="s">
        <v>14</v>
      </c>
      <c r="J406" s="519" t="s">
        <v>141</v>
      </c>
      <c r="K406" s="533" t="s">
        <v>871</v>
      </c>
      <c r="L406" s="519" t="s">
        <v>144</v>
      </c>
      <c r="M406" s="520"/>
      <c r="N406" s="520"/>
      <c r="O406" s="520">
        <v>44400</v>
      </c>
      <c r="P406" s="521">
        <v>22300</v>
      </c>
      <c r="Q406" s="522">
        <v>0</v>
      </c>
      <c r="R406" s="522">
        <v>0</v>
      </c>
      <c r="S406" s="514">
        <v>3</v>
      </c>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c r="EA406" s="38"/>
      <c r="EB406" s="38"/>
      <c r="EC406" s="38"/>
      <c r="ED406" s="38"/>
      <c r="EE406" s="38"/>
      <c r="EF406" s="38"/>
      <c r="EG406" s="38"/>
      <c r="EH406" s="38"/>
      <c r="EI406" s="38"/>
      <c r="EJ406" s="38"/>
      <c r="EK406" s="38"/>
      <c r="EL406" s="38"/>
      <c r="EM406" s="38"/>
      <c r="EN406" s="38"/>
      <c r="EO406" s="38"/>
      <c r="EP406" s="38"/>
      <c r="EQ406" s="38"/>
      <c r="ER406" s="38"/>
      <c r="ES406" s="38"/>
      <c r="ET406" s="38"/>
      <c r="EU406" s="38"/>
      <c r="EV406" s="38"/>
      <c r="EW406" s="38"/>
      <c r="EX406" s="38"/>
      <c r="EY406" s="38"/>
      <c r="EZ406" s="38"/>
      <c r="FA406" s="38"/>
      <c r="FB406" s="38"/>
      <c r="FC406" s="38"/>
      <c r="FD406" s="38"/>
      <c r="FE406" s="38"/>
      <c r="FF406" s="38"/>
      <c r="FG406" s="38"/>
      <c r="FH406" s="38"/>
      <c r="FI406" s="38"/>
      <c r="FJ406" s="38"/>
      <c r="FK406" s="38"/>
      <c r="FL406" s="38"/>
      <c r="FM406" s="38"/>
      <c r="FN406" s="38"/>
      <c r="FO406" s="38"/>
      <c r="FP406" s="38"/>
      <c r="FQ406" s="38"/>
      <c r="FR406" s="38"/>
      <c r="FS406" s="38"/>
      <c r="FT406" s="38"/>
      <c r="FU406" s="38"/>
      <c r="FV406" s="38"/>
      <c r="FW406" s="38"/>
      <c r="FX406" s="38"/>
      <c r="FY406" s="38"/>
      <c r="FZ406" s="38"/>
      <c r="GA406" s="38"/>
      <c r="GB406" s="38"/>
      <c r="GC406" s="38"/>
      <c r="GD406" s="38"/>
      <c r="GE406" s="38"/>
      <c r="GF406" s="38"/>
      <c r="GG406" s="38"/>
      <c r="GH406" s="38"/>
      <c r="GI406" s="38"/>
      <c r="GJ406" s="38"/>
      <c r="GK406" s="38"/>
      <c r="GL406" s="38"/>
      <c r="GM406" s="38"/>
      <c r="GN406" s="38"/>
      <c r="GO406" s="38"/>
      <c r="GP406" s="38"/>
      <c r="GQ406" s="38"/>
      <c r="GR406" s="38"/>
      <c r="GS406" s="38"/>
      <c r="GT406" s="38"/>
      <c r="GU406" s="38"/>
      <c r="GV406" s="38"/>
      <c r="GW406" s="38"/>
      <c r="GX406" s="38"/>
      <c r="GY406" s="38"/>
      <c r="GZ406" s="38"/>
      <c r="HA406" s="38"/>
      <c r="HB406" s="38"/>
      <c r="HC406" s="38"/>
      <c r="HD406" s="38"/>
      <c r="HE406" s="38"/>
      <c r="HF406" s="38"/>
      <c r="HG406" s="38"/>
      <c r="HH406" s="38"/>
      <c r="HI406" s="38"/>
      <c r="HJ406" s="38"/>
      <c r="HK406" s="38"/>
      <c r="HL406" s="38"/>
      <c r="HM406" s="38"/>
      <c r="HN406" s="38"/>
      <c r="HO406" s="38"/>
      <c r="HP406" s="38"/>
      <c r="HQ406" s="38"/>
      <c r="HR406" s="38"/>
      <c r="HS406" s="38"/>
      <c r="HT406" s="38"/>
      <c r="HU406" s="38"/>
      <c r="HV406" s="38"/>
      <c r="HW406" s="38"/>
      <c r="HX406" s="38"/>
      <c r="HY406" s="38"/>
      <c r="HZ406" s="38"/>
      <c r="IA406" s="38"/>
      <c r="IB406" s="38"/>
      <c r="IC406" s="38"/>
      <c r="ID406" s="38"/>
      <c r="IE406" s="38"/>
      <c r="IF406" s="38"/>
      <c r="IG406" s="38"/>
      <c r="IH406" s="38"/>
      <c r="II406" s="38"/>
      <c r="IJ406" s="38"/>
      <c r="IK406" s="38"/>
      <c r="IL406" s="38"/>
      <c r="IM406" s="38"/>
      <c r="IN406" s="38"/>
      <c r="IO406" s="38"/>
      <c r="IP406" s="38"/>
      <c r="IQ406" s="38"/>
      <c r="IR406" s="38"/>
      <c r="IS406" s="38"/>
      <c r="IT406" s="38"/>
      <c r="IU406" s="38"/>
      <c r="IV406" s="38"/>
      <c r="IW406" s="38"/>
      <c r="IX406" s="38"/>
      <c r="IY406" s="38"/>
      <c r="IZ406" s="38"/>
      <c r="JA406" s="38"/>
      <c r="JB406" s="38"/>
      <c r="JC406" s="38"/>
      <c r="JD406" s="38"/>
      <c r="JE406" s="38"/>
      <c r="JF406" s="38"/>
      <c r="JG406" s="38"/>
      <c r="JH406" s="38"/>
      <c r="JI406" s="38"/>
      <c r="JJ406" s="38"/>
      <c r="JK406" s="38"/>
      <c r="JL406" s="38"/>
      <c r="JM406" s="38"/>
      <c r="JN406" s="38"/>
      <c r="JO406" s="38"/>
      <c r="JP406" s="38"/>
      <c r="JQ406" s="38"/>
      <c r="JR406" s="38"/>
      <c r="JS406" s="38"/>
      <c r="JT406" s="38"/>
      <c r="JU406" s="38"/>
      <c r="JV406" s="38"/>
      <c r="JW406" s="38"/>
      <c r="JX406" s="38"/>
      <c r="JY406" s="38"/>
      <c r="JZ406" s="38"/>
      <c r="KA406" s="38"/>
      <c r="KB406" s="38"/>
      <c r="KC406" s="38"/>
      <c r="KD406" s="38"/>
      <c r="KE406" s="38"/>
      <c r="KF406" s="38"/>
      <c r="KG406" s="38"/>
      <c r="KH406" s="38"/>
      <c r="KI406" s="38"/>
      <c r="KJ406" s="38"/>
      <c r="KK406" s="38"/>
      <c r="KL406" s="38"/>
      <c r="KM406" s="38"/>
      <c r="KN406" s="38"/>
      <c r="KO406" s="38"/>
      <c r="KP406" s="38"/>
      <c r="KQ406" s="38"/>
      <c r="KR406" s="38"/>
      <c r="KS406" s="38"/>
      <c r="KT406" s="38"/>
      <c r="KU406" s="38"/>
      <c r="KV406" s="38"/>
      <c r="KW406" s="38"/>
      <c r="KX406" s="38"/>
      <c r="KY406" s="38"/>
      <c r="KZ406" s="38"/>
      <c r="LA406" s="38"/>
      <c r="LB406" s="38"/>
      <c r="LC406" s="38"/>
      <c r="LD406" s="38"/>
      <c r="LE406" s="38"/>
      <c r="LF406" s="38"/>
      <c r="LG406" s="38"/>
      <c r="LH406" s="38"/>
      <c r="LI406" s="38"/>
      <c r="LJ406" s="38"/>
      <c r="LK406" s="38"/>
      <c r="LL406" s="38"/>
      <c r="LM406" s="38"/>
      <c r="LN406" s="38"/>
      <c r="LO406" s="38"/>
      <c r="LP406" s="38"/>
      <c r="LQ406" s="38"/>
      <c r="LR406" s="38"/>
      <c r="LS406" s="38"/>
      <c r="LT406" s="38"/>
      <c r="LU406" s="38"/>
      <c r="LV406" s="38"/>
      <c r="LW406" s="38"/>
      <c r="LX406" s="38"/>
      <c r="LY406" s="38"/>
      <c r="LZ406" s="38"/>
      <c r="MA406" s="38"/>
      <c r="MB406" s="38"/>
      <c r="MC406" s="38"/>
      <c r="MD406" s="38"/>
      <c r="ME406" s="38"/>
      <c r="MF406" s="38"/>
      <c r="MG406" s="38"/>
      <c r="MH406" s="38"/>
      <c r="MI406" s="38"/>
      <c r="MJ406" s="38"/>
      <c r="MK406" s="38"/>
      <c r="ML406" s="38"/>
      <c r="MM406" s="38"/>
      <c r="MN406" s="38"/>
      <c r="MO406" s="38"/>
      <c r="MP406" s="38"/>
      <c r="MQ406" s="38"/>
      <c r="MR406" s="38"/>
      <c r="MS406" s="38"/>
      <c r="MT406" s="38"/>
      <c r="MU406" s="38"/>
      <c r="MV406" s="38"/>
      <c r="MW406" s="38"/>
      <c r="MX406" s="38"/>
      <c r="MY406" s="38"/>
      <c r="MZ406" s="38"/>
      <c r="NA406" s="38"/>
      <c r="NB406" s="38"/>
      <c r="NC406" s="38"/>
      <c r="ND406" s="38"/>
      <c r="NE406" s="38"/>
      <c r="NF406" s="38"/>
      <c r="NG406" s="38"/>
      <c r="NH406" s="38"/>
      <c r="NI406" s="38"/>
      <c r="NJ406" s="38"/>
      <c r="NK406" s="38"/>
      <c r="NL406" s="38"/>
      <c r="NM406" s="38"/>
      <c r="NN406" s="38"/>
      <c r="NO406" s="38"/>
      <c r="NP406" s="38"/>
      <c r="NQ406" s="38"/>
      <c r="NR406" s="38"/>
      <c r="NS406" s="38"/>
      <c r="NT406" s="38"/>
      <c r="NU406" s="38"/>
      <c r="NV406" s="38"/>
      <c r="NW406" s="38"/>
      <c r="NX406" s="38"/>
      <c r="NY406" s="38"/>
      <c r="NZ406" s="38"/>
      <c r="OA406" s="38"/>
      <c r="OB406" s="38"/>
      <c r="OC406" s="38"/>
      <c r="OD406" s="38"/>
      <c r="OE406" s="38"/>
      <c r="OF406" s="38"/>
      <c r="OG406" s="38"/>
      <c r="OH406" s="38"/>
      <c r="OI406" s="38"/>
      <c r="OJ406" s="38"/>
      <c r="OK406" s="38"/>
      <c r="OL406" s="38"/>
      <c r="OM406" s="38"/>
      <c r="ON406" s="38"/>
      <c r="OO406" s="38"/>
      <c r="OP406" s="38"/>
      <c r="OQ406" s="38"/>
      <c r="OR406" s="38"/>
      <c r="OS406" s="38"/>
      <c r="OT406" s="38"/>
      <c r="OU406" s="38"/>
      <c r="OV406" s="38"/>
      <c r="OW406" s="38"/>
      <c r="OX406" s="38"/>
      <c r="OY406" s="38"/>
      <c r="OZ406" s="38"/>
      <c r="PA406" s="38"/>
      <c r="PB406" s="38"/>
      <c r="PC406" s="38"/>
      <c r="PD406" s="38"/>
      <c r="PE406" s="38"/>
      <c r="PF406" s="38"/>
      <c r="PG406" s="38"/>
      <c r="PH406" s="38"/>
      <c r="PI406" s="38"/>
      <c r="PJ406" s="38"/>
      <c r="PK406" s="38"/>
      <c r="PL406" s="38"/>
      <c r="PM406" s="38"/>
      <c r="PN406" s="38"/>
      <c r="PO406" s="38"/>
      <c r="PP406" s="38"/>
      <c r="PQ406" s="38"/>
      <c r="PR406" s="38"/>
      <c r="PS406" s="38"/>
      <c r="PT406" s="38"/>
      <c r="PU406" s="38"/>
      <c r="PV406" s="38"/>
      <c r="PW406" s="38"/>
      <c r="PX406" s="38"/>
      <c r="PY406" s="38"/>
      <c r="PZ406" s="38"/>
      <c r="QA406" s="38"/>
      <c r="QB406" s="38"/>
      <c r="QC406" s="38"/>
      <c r="QD406" s="38"/>
      <c r="QE406" s="38"/>
      <c r="QF406" s="38"/>
      <c r="QG406" s="38"/>
      <c r="QH406" s="38"/>
      <c r="QI406" s="38"/>
      <c r="QJ406" s="38"/>
      <c r="QK406" s="38"/>
      <c r="QL406" s="38"/>
      <c r="QM406" s="38"/>
      <c r="QN406" s="38"/>
      <c r="QO406" s="38"/>
      <c r="QP406" s="38"/>
      <c r="QQ406" s="38"/>
      <c r="QR406" s="38"/>
      <c r="QS406" s="38"/>
      <c r="QT406" s="38"/>
      <c r="QU406" s="38"/>
      <c r="QV406" s="38"/>
      <c r="QW406" s="38"/>
      <c r="QX406" s="38"/>
      <c r="QY406" s="38"/>
      <c r="QZ406" s="38"/>
      <c r="RA406" s="38"/>
      <c r="RB406" s="38"/>
      <c r="RC406" s="38"/>
      <c r="RD406" s="38"/>
      <c r="RE406" s="38"/>
      <c r="RF406" s="38"/>
      <c r="RG406" s="38"/>
      <c r="RH406" s="38"/>
      <c r="RI406" s="38"/>
      <c r="RJ406" s="38"/>
      <c r="RK406" s="38"/>
      <c r="RL406" s="38"/>
      <c r="RM406" s="38"/>
      <c r="RN406" s="38"/>
      <c r="RO406" s="38"/>
      <c r="RP406" s="38"/>
      <c r="RQ406" s="38"/>
      <c r="RR406" s="38"/>
      <c r="RS406" s="38"/>
      <c r="RT406" s="38"/>
      <c r="RU406" s="38"/>
      <c r="RV406" s="38"/>
      <c r="RW406" s="38"/>
      <c r="RX406" s="38"/>
      <c r="RY406" s="38"/>
      <c r="RZ406" s="38"/>
      <c r="SA406" s="38"/>
      <c r="SB406" s="38"/>
      <c r="SC406" s="38"/>
      <c r="SD406" s="38"/>
      <c r="SE406" s="38"/>
      <c r="SF406" s="38"/>
      <c r="SG406" s="38"/>
      <c r="SH406" s="38"/>
      <c r="SI406" s="38"/>
      <c r="SJ406" s="38"/>
      <c r="SK406" s="38"/>
      <c r="SL406" s="38"/>
      <c r="SM406" s="38"/>
      <c r="SN406" s="38"/>
      <c r="SO406" s="38"/>
      <c r="SP406" s="38"/>
      <c r="SQ406" s="38"/>
      <c r="SR406" s="38"/>
      <c r="SS406" s="38"/>
      <c r="ST406" s="38"/>
      <c r="SU406" s="38"/>
      <c r="SV406" s="38"/>
      <c r="SW406" s="38"/>
      <c r="SX406" s="38"/>
      <c r="SY406" s="38"/>
      <c r="SZ406" s="38"/>
      <c r="TA406" s="38"/>
      <c r="TB406" s="38"/>
      <c r="TC406" s="38"/>
      <c r="TD406" s="38"/>
      <c r="TE406" s="38"/>
      <c r="TF406" s="38"/>
      <c r="TG406" s="38"/>
      <c r="TH406" s="38"/>
      <c r="TI406" s="38"/>
      <c r="TJ406" s="38"/>
      <c r="TK406" s="38"/>
      <c r="TL406" s="38"/>
      <c r="TM406" s="38"/>
      <c r="TN406" s="38"/>
      <c r="TO406" s="38"/>
      <c r="TP406" s="38"/>
      <c r="TQ406" s="38"/>
      <c r="TR406" s="38"/>
      <c r="TS406" s="38"/>
      <c r="TT406" s="38"/>
      <c r="TU406" s="38"/>
      <c r="TV406" s="38"/>
      <c r="TW406" s="38"/>
      <c r="TX406" s="38"/>
      <c r="TY406" s="38"/>
      <c r="TZ406" s="38"/>
      <c r="UA406" s="38"/>
      <c r="UB406" s="38"/>
      <c r="UC406" s="38"/>
      <c r="UD406" s="38"/>
      <c r="UE406" s="38"/>
      <c r="UF406" s="38"/>
      <c r="UG406" s="38"/>
      <c r="UH406" s="38"/>
      <c r="UI406" s="38"/>
      <c r="UJ406" s="38"/>
      <c r="UK406" s="38"/>
      <c r="UL406" s="38"/>
      <c r="UM406" s="38"/>
      <c r="UN406" s="38"/>
      <c r="UO406" s="38"/>
      <c r="UP406" s="38"/>
      <c r="UQ406" s="38"/>
      <c r="UR406" s="38"/>
      <c r="US406" s="38"/>
      <c r="UT406" s="38"/>
      <c r="UU406" s="38"/>
      <c r="UV406" s="38"/>
      <c r="UW406" s="38"/>
      <c r="UX406" s="38"/>
      <c r="UY406" s="38"/>
      <c r="UZ406" s="38"/>
      <c r="VA406" s="38"/>
      <c r="VB406" s="38"/>
      <c r="VC406" s="38"/>
      <c r="VD406" s="38"/>
      <c r="VE406" s="38"/>
      <c r="VF406" s="38"/>
      <c r="VG406" s="38"/>
      <c r="VH406" s="38"/>
      <c r="VI406" s="38"/>
      <c r="VJ406" s="38"/>
      <c r="VK406" s="38"/>
      <c r="VL406" s="38"/>
      <c r="VM406" s="38"/>
      <c r="VN406" s="38"/>
      <c r="VO406" s="38"/>
      <c r="VP406" s="38"/>
      <c r="VQ406" s="38"/>
      <c r="VR406" s="38"/>
      <c r="VS406" s="38"/>
      <c r="VT406" s="38"/>
      <c r="VU406" s="38"/>
      <c r="VV406" s="38"/>
      <c r="VW406" s="38"/>
      <c r="VX406" s="38"/>
      <c r="VY406" s="38"/>
      <c r="VZ406" s="38"/>
      <c r="WA406" s="38"/>
      <c r="WB406" s="38"/>
      <c r="WC406" s="38"/>
      <c r="WD406" s="38"/>
    </row>
    <row r="407" spans="1:602" s="40" customFormat="1" ht="49.5" customHeight="1">
      <c r="A407" s="507"/>
      <c r="B407" s="604" t="s">
        <v>872</v>
      </c>
      <c r="C407" s="601"/>
      <c r="D407" s="50" t="s">
        <v>787</v>
      </c>
      <c r="E407" s="55" t="s">
        <v>873</v>
      </c>
      <c r="F407" s="55" t="s">
        <v>136</v>
      </c>
      <c r="G407" s="518">
        <v>44562</v>
      </c>
      <c r="H407" s="55" t="s">
        <v>137</v>
      </c>
      <c r="I407" s="512" t="s">
        <v>14</v>
      </c>
      <c r="J407" s="512" t="s">
        <v>141</v>
      </c>
      <c r="K407" s="64" t="s">
        <v>868</v>
      </c>
      <c r="L407" s="512" t="s">
        <v>146</v>
      </c>
      <c r="M407" s="505">
        <f t="shared" ref="M407:R407" si="48">M408+M409+M410</f>
        <v>3169000</v>
      </c>
      <c r="N407" s="505">
        <f t="shared" si="48"/>
        <v>3169000</v>
      </c>
      <c r="O407" s="505">
        <f t="shared" si="48"/>
        <v>0</v>
      </c>
      <c r="P407" s="513">
        <f t="shared" si="48"/>
        <v>0</v>
      </c>
      <c r="Q407" s="554">
        <f t="shared" si="48"/>
        <v>0</v>
      </c>
      <c r="R407" s="554">
        <f t="shared" si="48"/>
        <v>0</v>
      </c>
      <c r="S407" s="514"/>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c r="EA407" s="38"/>
      <c r="EB407" s="38"/>
      <c r="EC407" s="38"/>
      <c r="ED407" s="38"/>
      <c r="EE407" s="38"/>
      <c r="EF407" s="38"/>
      <c r="EG407" s="38"/>
      <c r="EH407" s="38"/>
      <c r="EI407" s="38"/>
      <c r="EJ407" s="38"/>
      <c r="EK407" s="38"/>
      <c r="EL407" s="38"/>
      <c r="EM407" s="38"/>
      <c r="EN407" s="38"/>
      <c r="EO407" s="38"/>
      <c r="EP407" s="38"/>
      <c r="EQ407" s="38"/>
      <c r="ER407" s="38"/>
      <c r="ES407" s="38"/>
      <c r="ET407" s="38"/>
      <c r="EU407" s="38"/>
      <c r="EV407" s="38"/>
      <c r="EW407" s="38"/>
      <c r="EX407" s="38"/>
      <c r="EY407" s="38"/>
      <c r="EZ407" s="38"/>
      <c r="FA407" s="38"/>
      <c r="FB407" s="38"/>
      <c r="FC407" s="38"/>
      <c r="FD407" s="38"/>
      <c r="FE407" s="38"/>
      <c r="FF407" s="38"/>
      <c r="FG407" s="38"/>
      <c r="FH407" s="38"/>
      <c r="FI407" s="38"/>
      <c r="FJ407" s="38"/>
      <c r="FK407" s="38"/>
      <c r="FL407" s="38"/>
      <c r="FM407" s="38"/>
      <c r="FN407" s="38"/>
      <c r="FO407" s="38"/>
      <c r="FP407" s="38"/>
      <c r="FQ407" s="38"/>
      <c r="FR407" s="38"/>
      <c r="FS407" s="38"/>
      <c r="FT407" s="38"/>
      <c r="FU407" s="38"/>
      <c r="FV407" s="38"/>
      <c r="FW407" s="38"/>
      <c r="FX407" s="38"/>
      <c r="FY407" s="38"/>
      <c r="FZ407" s="38"/>
      <c r="GA407" s="38"/>
      <c r="GB407" s="38"/>
      <c r="GC407" s="38"/>
      <c r="GD407" s="38"/>
      <c r="GE407" s="38"/>
      <c r="GF407" s="38"/>
      <c r="GG407" s="38"/>
      <c r="GH407" s="38"/>
      <c r="GI407" s="38"/>
      <c r="GJ407" s="38"/>
      <c r="GK407" s="38"/>
      <c r="GL407" s="38"/>
      <c r="GM407" s="38"/>
      <c r="GN407" s="38"/>
      <c r="GO407" s="38"/>
      <c r="GP407" s="38"/>
      <c r="GQ407" s="38"/>
      <c r="GR407" s="38"/>
      <c r="GS407" s="38"/>
      <c r="GT407" s="38"/>
      <c r="GU407" s="38"/>
      <c r="GV407" s="38"/>
      <c r="GW407" s="38"/>
      <c r="GX407" s="38"/>
      <c r="GY407" s="38"/>
      <c r="GZ407" s="38"/>
      <c r="HA407" s="38"/>
      <c r="HB407" s="38"/>
      <c r="HC407" s="38"/>
      <c r="HD407" s="38"/>
      <c r="HE407" s="38"/>
      <c r="HF407" s="38"/>
      <c r="HG407" s="38"/>
      <c r="HH407" s="38"/>
      <c r="HI407" s="38"/>
      <c r="HJ407" s="38"/>
      <c r="HK407" s="38"/>
      <c r="HL407" s="38"/>
      <c r="HM407" s="38"/>
      <c r="HN407" s="38"/>
      <c r="HO407" s="38"/>
      <c r="HP407" s="38"/>
      <c r="HQ407" s="38"/>
      <c r="HR407" s="38"/>
      <c r="HS407" s="38"/>
      <c r="HT407" s="38"/>
      <c r="HU407" s="38"/>
      <c r="HV407" s="38"/>
      <c r="HW407" s="38"/>
      <c r="HX407" s="38"/>
      <c r="HY407" s="38"/>
      <c r="HZ407" s="38"/>
      <c r="IA407" s="38"/>
      <c r="IB407" s="38"/>
      <c r="IC407" s="38"/>
      <c r="ID407" s="38"/>
      <c r="IE407" s="38"/>
      <c r="IF407" s="38"/>
      <c r="IG407" s="38"/>
      <c r="IH407" s="38"/>
      <c r="II407" s="38"/>
      <c r="IJ407" s="38"/>
      <c r="IK407" s="38"/>
      <c r="IL407" s="38"/>
      <c r="IM407" s="38"/>
      <c r="IN407" s="38"/>
      <c r="IO407" s="38"/>
      <c r="IP407" s="38"/>
      <c r="IQ407" s="38"/>
      <c r="IR407" s="38"/>
      <c r="IS407" s="38"/>
      <c r="IT407" s="38"/>
      <c r="IU407" s="38"/>
      <c r="IV407" s="38"/>
      <c r="IW407" s="38"/>
      <c r="IX407" s="38"/>
      <c r="IY407" s="38"/>
      <c r="IZ407" s="38"/>
      <c r="JA407" s="38"/>
      <c r="JB407" s="38"/>
      <c r="JC407" s="38"/>
      <c r="JD407" s="38"/>
      <c r="JE407" s="38"/>
      <c r="JF407" s="38"/>
      <c r="JG407" s="38"/>
      <c r="JH407" s="38"/>
      <c r="JI407" s="38"/>
      <c r="JJ407" s="38"/>
      <c r="JK407" s="38"/>
      <c r="JL407" s="38"/>
      <c r="JM407" s="38"/>
      <c r="JN407" s="38"/>
      <c r="JO407" s="38"/>
      <c r="JP407" s="38"/>
      <c r="JQ407" s="38"/>
      <c r="JR407" s="38"/>
      <c r="JS407" s="38"/>
      <c r="JT407" s="38"/>
      <c r="JU407" s="38"/>
      <c r="JV407" s="38"/>
      <c r="JW407" s="38"/>
      <c r="JX407" s="38"/>
      <c r="JY407" s="38"/>
      <c r="JZ407" s="38"/>
      <c r="KA407" s="38"/>
      <c r="KB407" s="38"/>
      <c r="KC407" s="38"/>
      <c r="KD407" s="38"/>
      <c r="KE407" s="38"/>
      <c r="KF407" s="38"/>
      <c r="KG407" s="38"/>
      <c r="KH407" s="38"/>
      <c r="KI407" s="38"/>
      <c r="KJ407" s="38"/>
      <c r="KK407" s="38"/>
      <c r="KL407" s="38"/>
      <c r="KM407" s="38"/>
      <c r="KN407" s="38"/>
      <c r="KO407" s="38"/>
      <c r="KP407" s="38"/>
      <c r="KQ407" s="38"/>
      <c r="KR407" s="38"/>
      <c r="KS407" s="38"/>
      <c r="KT407" s="38"/>
      <c r="KU407" s="38"/>
      <c r="KV407" s="38"/>
      <c r="KW407" s="38"/>
      <c r="KX407" s="38"/>
      <c r="KY407" s="38"/>
      <c r="KZ407" s="38"/>
      <c r="LA407" s="38"/>
      <c r="LB407" s="38"/>
      <c r="LC407" s="38"/>
      <c r="LD407" s="38"/>
      <c r="LE407" s="38"/>
      <c r="LF407" s="38"/>
      <c r="LG407" s="38"/>
      <c r="LH407" s="38"/>
      <c r="LI407" s="38"/>
      <c r="LJ407" s="38"/>
      <c r="LK407" s="38"/>
      <c r="LL407" s="38"/>
      <c r="LM407" s="38"/>
      <c r="LN407" s="38"/>
      <c r="LO407" s="38"/>
      <c r="LP407" s="38"/>
      <c r="LQ407" s="38"/>
      <c r="LR407" s="38"/>
      <c r="LS407" s="38"/>
      <c r="LT407" s="38"/>
      <c r="LU407" s="38"/>
      <c r="LV407" s="38"/>
      <c r="LW407" s="38"/>
      <c r="LX407" s="38"/>
      <c r="LY407" s="38"/>
      <c r="LZ407" s="38"/>
      <c r="MA407" s="38"/>
      <c r="MB407" s="38"/>
      <c r="MC407" s="38"/>
      <c r="MD407" s="38"/>
      <c r="ME407" s="38"/>
      <c r="MF407" s="38"/>
      <c r="MG407" s="38"/>
      <c r="MH407" s="38"/>
      <c r="MI407" s="38"/>
      <c r="MJ407" s="38"/>
      <c r="MK407" s="38"/>
      <c r="ML407" s="38"/>
      <c r="MM407" s="38"/>
      <c r="MN407" s="38"/>
      <c r="MO407" s="38"/>
      <c r="MP407" s="38"/>
      <c r="MQ407" s="38"/>
      <c r="MR407" s="38"/>
      <c r="MS407" s="38"/>
      <c r="MT407" s="38"/>
      <c r="MU407" s="38"/>
      <c r="MV407" s="38"/>
      <c r="MW407" s="38"/>
      <c r="MX407" s="38"/>
      <c r="MY407" s="38"/>
      <c r="MZ407" s="38"/>
      <c r="NA407" s="38"/>
      <c r="NB407" s="38"/>
      <c r="NC407" s="38"/>
      <c r="ND407" s="38"/>
      <c r="NE407" s="38"/>
      <c r="NF407" s="38"/>
      <c r="NG407" s="38"/>
      <c r="NH407" s="38"/>
      <c r="NI407" s="38"/>
      <c r="NJ407" s="38"/>
      <c r="NK407" s="38"/>
      <c r="NL407" s="38"/>
      <c r="NM407" s="38"/>
      <c r="NN407" s="38"/>
      <c r="NO407" s="38"/>
      <c r="NP407" s="38"/>
      <c r="NQ407" s="38"/>
      <c r="NR407" s="38"/>
      <c r="NS407" s="38"/>
      <c r="NT407" s="38"/>
      <c r="NU407" s="38"/>
      <c r="NV407" s="38"/>
      <c r="NW407" s="38"/>
      <c r="NX407" s="38"/>
      <c r="NY407" s="38"/>
      <c r="NZ407" s="38"/>
      <c r="OA407" s="38"/>
      <c r="OB407" s="38"/>
      <c r="OC407" s="38"/>
      <c r="OD407" s="38"/>
      <c r="OE407" s="38"/>
      <c r="OF407" s="38"/>
      <c r="OG407" s="38"/>
      <c r="OH407" s="38"/>
      <c r="OI407" s="38"/>
      <c r="OJ407" s="38"/>
      <c r="OK407" s="38"/>
      <c r="OL407" s="38"/>
      <c r="OM407" s="38"/>
      <c r="ON407" s="38"/>
      <c r="OO407" s="38"/>
      <c r="OP407" s="38"/>
      <c r="OQ407" s="38"/>
      <c r="OR407" s="38"/>
      <c r="OS407" s="38"/>
      <c r="OT407" s="38"/>
      <c r="OU407" s="38"/>
      <c r="OV407" s="38"/>
      <c r="OW407" s="38"/>
      <c r="OX407" s="38"/>
      <c r="OY407" s="38"/>
      <c r="OZ407" s="38"/>
      <c r="PA407" s="38"/>
      <c r="PB407" s="38"/>
      <c r="PC407" s="38"/>
      <c r="PD407" s="38"/>
      <c r="PE407" s="38"/>
      <c r="PF407" s="38"/>
      <c r="PG407" s="38"/>
      <c r="PH407" s="38"/>
      <c r="PI407" s="38"/>
      <c r="PJ407" s="38"/>
      <c r="PK407" s="38"/>
      <c r="PL407" s="38"/>
      <c r="PM407" s="38"/>
      <c r="PN407" s="38"/>
      <c r="PO407" s="38"/>
      <c r="PP407" s="38"/>
      <c r="PQ407" s="38"/>
      <c r="PR407" s="38"/>
      <c r="PS407" s="38"/>
      <c r="PT407" s="38"/>
      <c r="PU407" s="38"/>
      <c r="PV407" s="38"/>
      <c r="PW407" s="38"/>
      <c r="PX407" s="38"/>
      <c r="PY407" s="38"/>
      <c r="PZ407" s="38"/>
      <c r="QA407" s="38"/>
      <c r="QB407" s="38"/>
      <c r="QC407" s="38"/>
      <c r="QD407" s="38"/>
      <c r="QE407" s="38"/>
      <c r="QF407" s="38"/>
      <c r="QG407" s="38"/>
      <c r="QH407" s="38"/>
      <c r="QI407" s="38"/>
      <c r="QJ407" s="38"/>
      <c r="QK407" s="38"/>
      <c r="QL407" s="38"/>
      <c r="QM407" s="38"/>
      <c r="QN407" s="38"/>
      <c r="QO407" s="38"/>
      <c r="QP407" s="38"/>
      <c r="QQ407" s="38"/>
      <c r="QR407" s="38"/>
      <c r="QS407" s="38"/>
      <c r="QT407" s="38"/>
      <c r="QU407" s="38"/>
      <c r="QV407" s="38"/>
      <c r="QW407" s="38"/>
      <c r="QX407" s="38"/>
      <c r="QY407" s="38"/>
      <c r="QZ407" s="38"/>
      <c r="RA407" s="38"/>
      <c r="RB407" s="38"/>
      <c r="RC407" s="38"/>
      <c r="RD407" s="38"/>
      <c r="RE407" s="38"/>
      <c r="RF407" s="38"/>
      <c r="RG407" s="38"/>
      <c r="RH407" s="38"/>
      <c r="RI407" s="38"/>
      <c r="RJ407" s="38"/>
      <c r="RK407" s="38"/>
      <c r="RL407" s="38"/>
      <c r="RM407" s="38"/>
      <c r="RN407" s="38"/>
      <c r="RO407" s="38"/>
      <c r="RP407" s="38"/>
      <c r="RQ407" s="38"/>
      <c r="RR407" s="38"/>
      <c r="RS407" s="38"/>
      <c r="RT407" s="38"/>
      <c r="RU407" s="38"/>
      <c r="RV407" s="38"/>
      <c r="RW407" s="38"/>
      <c r="RX407" s="38"/>
      <c r="RY407" s="38"/>
      <c r="RZ407" s="38"/>
      <c r="SA407" s="38"/>
      <c r="SB407" s="38"/>
      <c r="SC407" s="38"/>
      <c r="SD407" s="38"/>
      <c r="SE407" s="38"/>
      <c r="SF407" s="38"/>
      <c r="SG407" s="38"/>
      <c r="SH407" s="38"/>
      <c r="SI407" s="38"/>
      <c r="SJ407" s="38"/>
      <c r="SK407" s="38"/>
      <c r="SL407" s="38"/>
      <c r="SM407" s="38"/>
      <c r="SN407" s="38"/>
      <c r="SO407" s="38"/>
      <c r="SP407" s="38"/>
      <c r="SQ407" s="38"/>
      <c r="SR407" s="38"/>
      <c r="SS407" s="38"/>
      <c r="ST407" s="38"/>
      <c r="SU407" s="38"/>
      <c r="SV407" s="38"/>
      <c r="SW407" s="38"/>
      <c r="SX407" s="38"/>
      <c r="SY407" s="38"/>
      <c r="SZ407" s="38"/>
      <c r="TA407" s="38"/>
      <c r="TB407" s="38"/>
      <c r="TC407" s="38"/>
      <c r="TD407" s="38"/>
      <c r="TE407" s="38"/>
      <c r="TF407" s="38"/>
      <c r="TG407" s="38"/>
      <c r="TH407" s="38"/>
      <c r="TI407" s="38"/>
      <c r="TJ407" s="38"/>
      <c r="TK407" s="38"/>
      <c r="TL407" s="38"/>
      <c r="TM407" s="38"/>
      <c r="TN407" s="38"/>
      <c r="TO407" s="38"/>
      <c r="TP407" s="38"/>
      <c r="TQ407" s="38"/>
      <c r="TR407" s="38"/>
      <c r="TS407" s="38"/>
      <c r="TT407" s="38"/>
      <c r="TU407" s="38"/>
      <c r="TV407" s="38"/>
      <c r="TW407" s="38"/>
      <c r="TX407" s="38"/>
      <c r="TY407" s="38"/>
      <c r="TZ407" s="38"/>
      <c r="UA407" s="38"/>
      <c r="UB407" s="38"/>
      <c r="UC407" s="38"/>
      <c r="UD407" s="38"/>
      <c r="UE407" s="38"/>
      <c r="UF407" s="38"/>
      <c r="UG407" s="38"/>
      <c r="UH407" s="38"/>
      <c r="UI407" s="38"/>
      <c r="UJ407" s="38"/>
      <c r="UK407" s="38"/>
      <c r="UL407" s="38"/>
      <c r="UM407" s="38"/>
      <c r="UN407" s="38"/>
      <c r="UO407" s="38"/>
      <c r="UP407" s="38"/>
      <c r="UQ407" s="38"/>
      <c r="UR407" s="38"/>
      <c r="US407" s="38"/>
      <c r="UT407" s="38"/>
      <c r="UU407" s="38"/>
      <c r="UV407" s="38"/>
      <c r="UW407" s="38"/>
      <c r="UX407" s="38"/>
      <c r="UY407" s="38"/>
      <c r="UZ407" s="38"/>
      <c r="VA407" s="38"/>
      <c r="VB407" s="38"/>
      <c r="VC407" s="38"/>
      <c r="VD407" s="38"/>
      <c r="VE407" s="38"/>
      <c r="VF407" s="38"/>
      <c r="VG407" s="38"/>
      <c r="VH407" s="38"/>
      <c r="VI407" s="38"/>
      <c r="VJ407" s="38"/>
      <c r="VK407" s="38"/>
      <c r="VL407" s="38"/>
      <c r="VM407" s="38"/>
      <c r="VN407" s="38"/>
      <c r="VO407" s="38"/>
      <c r="VP407" s="38"/>
      <c r="VQ407" s="38"/>
      <c r="VR407" s="38"/>
      <c r="VS407" s="38"/>
      <c r="VT407" s="38"/>
      <c r="VU407" s="38"/>
      <c r="VV407" s="38"/>
      <c r="VW407" s="38"/>
      <c r="VX407" s="38"/>
      <c r="VY407" s="38"/>
      <c r="VZ407" s="38"/>
      <c r="WA407" s="38"/>
      <c r="WB407" s="38"/>
      <c r="WC407" s="38"/>
      <c r="WD407" s="38"/>
    </row>
    <row r="408" spans="1:602" s="37" customFormat="1" ht="24.75" customHeight="1">
      <c r="A408" s="507"/>
      <c r="B408" s="604"/>
      <c r="C408" s="601"/>
      <c r="D408" s="531"/>
      <c r="E408" s="56"/>
      <c r="F408" s="56"/>
      <c r="G408" s="556"/>
      <c r="H408" s="56"/>
      <c r="I408" s="519" t="s">
        <v>14</v>
      </c>
      <c r="J408" s="519" t="s">
        <v>141</v>
      </c>
      <c r="K408" s="533" t="s">
        <v>868</v>
      </c>
      <c r="L408" s="519" t="s">
        <v>202</v>
      </c>
      <c r="M408" s="520">
        <v>3074600</v>
      </c>
      <c r="N408" s="520">
        <v>3074600</v>
      </c>
      <c r="O408" s="520"/>
      <c r="P408" s="521"/>
      <c r="Q408" s="522"/>
      <c r="R408" s="522"/>
      <c r="S408" s="514">
        <v>3</v>
      </c>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c r="EA408" s="38"/>
      <c r="EB408" s="38"/>
      <c r="EC408" s="38"/>
      <c r="ED408" s="38"/>
      <c r="EE408" s="38"/>
      <c r="EF408" s="38"/>
      <c r="EG408" s="38"/>
      <c r="EH408" s="38"/>
      <c r="EI408" s="38"/>
      <c r="EJ408" s="38"/>
      <c r="EK408" s="38"/>
      <c r="EL408" s="38"/>
      <c r="EM408" s="38"/>
      <c r="EN408" s="38"/>
      <c r="EO408" s="38"/>
      <c r="EP408" s="38"/>
      <c r="EQ408" s="38"/>
      <c r="ER408" s="38"/>
      <c r="ES408" s="38"/>
      <c r="ET408" s="38"/>
      <c r="EU408" s="38"/>
      <c r="EV408" s="38"/>
      <c r="EW408" s="38"/>
      <c r="EX408" s="38"/>
      <c r="EY408" s="38"/>
      <c r="EZ408" s="38"/>
      <c r="FA408" s="38"/>
      <c r="FB408" s="38"/>
      <c r="FC408" s="38"/>
      <c r="FD408" s="38"/>
      <c r="FE408" s="38"/>
      <c r="FF408" s="38"/>
      <c r="FG408" s="38"/>
      <c r="FH408" s="38"/>
      <c r="FI408" s="38"/>
      <c r="FJ408" s="38"/>
      <c r="FK408" s="38"/>
      <c r="FL408" s="38"/>
      <c r="FM408" s="38"/>
      <c r="FN408" s="38"/>
      <c r="FO408" s="38"/>
      <c r="FP408" s="38"/>
      <c r="FQ408" s="38"/>
      <c r="FR408" s="38"/>
      <c r="FS408" s="38"/>
      <c r="FT408" s="38"/>
      <c r="FU408" s="38"/>
      <c r="FV408" s="38"/>
      <c r="FW408" s="38"/>
      <c r="FX408" s="38"/>
      <c r="FY408" s="38"/>
      <c r="FZ408" s="38"/>
      <c r="GA408" s="38"/>
      <c r="GB408" s="38"/>
      <c r="GC408" s="38"/>
      <c r="GD408" s="38"/>
      <c r="GE408" s="38"/>
      <c r="GF408" s="38"/>
      <c r="GG408" s="38"/>
      <c r="GH408" s="38"/>
      <c r="GI408" s="38"/>
      <c r="GJ408" s="38"/>
      <c r="GK408" s="38"/>
      <c r="GL408" s="38"/>
      <c r="GM408" s="38"/>
      <c r="GN408" s="38"/>
      <c r="GO408" s="38"/>
      <c r="GP408" s="38"/>
      <c r="GQ408" s="38"/>
      <c r="GR408" s="38"/>
      <c r="GS408" s="38"/>
      <c r="GT408" s="38"/>
      <c r="GU408" s="38"/>
      <c r="GV408" s="38"/>
      <c r="GW408" s="38"/>
      <c r="GX408" s="38"/>
      <c r="GY408" s="38"/>
      <c r="GZ408" s="38"/>
      <c r="HA408" s="38"/>
      <c r="HB408" s="38"/>
      <c r="HC408" s="38"/>
      <c r="HD408" s="38"/>
      <c r="HE408" s="38"/>
      <c r="HF408" s="38"/>
      <c r="HG408" s="38"/>
      <c r="HH408" s="38"/>
      <c r="HI408" s="38"/>
      <c r="HJ408" s="38"/>
      <c r="HK408" s="38"/>
      <c r="HL408" s="38"/>
      <c r="HM408" s="38"/>
      <c r="HN408" s="38"/>
      <c r="HO408" s="38"/>
      <c r="HP408" s="38"/>
      <c r="HQ408" s="38"/>
      <c r="HR408" s="38"/>
      <c r="HS408" s="38"/>
      <c r="HT408" s="38"/>
      <c r="HU408" s="38"/>
      <c r="HV408" s="38"/>
      <c r="HW408" s="38"/>
      <c r="HX408" s="38"/>
      <c r="HY408" s="38"/>
      <c r="HZ408" s="38"/>
      <c r="IA408" s="38"/>
      <c r="IB408" s="38"/>
      <c r="IC408" s="38"/>
      <c r="ID408" s="38"/>
      <c r="IE408" s="38"/>
      <c r="IF408" s="38"/>
      <c r="IG408" s="38"/>
      <c r="IH408" s="38"/>
      <c r="II408" s="38"/>
      <c r="IJ408" s="38"/>
      <c r="IK408" s="38"/>
      <c r="IL408" s="38"/>
      <c r="IM408" s="38"/>
      <c r="IN408" s="38"/>
      <c r="IO408" s="38"/>
      <c r="IP408" s="38"/>
      <c r="IQ408" s="38"/>
      <c r="IR408" s="38"/>
      <c r="IS408" s="38"/>
      <c r="IT408" s="38"/>
      <c r="IU408" s="38"/>
      <c r="IV408" s="38"/>
      <c r="IW408" s="38"/>
      <c r="IX408" s="38"/>
      <c r="IY408" s="38"/>
      <c r="IZ408" s="38"/>
      <c r="JA408" s="38"/>
      <c r="JB408" s="38"/>
      <c r="JC408" s="38"/>
      <c r="JD408" s="38"/>
      <c r="JE408" s="38"/>
      <c r="JF408" s="38"/>
      <c r="JG408" s="38"/>
      <c r="JH408" s="38"/>
      <c r="JI408" s="38"/>
      <c r="JJ408" s="38"/>
      <c r="JK408" s="38"/>
      <c r="JL408" s="38"/>
      <c r="JM408" s="38"/>
      <c r="JN408" s="38"/>
      <c r="JO408" s="38"/>
      <c r="JP408" s="38"/>
      <c r="JQ408" s="38"/>
      <c r="JR408" s="38"/>
      <c r="JS408" s="38"/>
      <c r="JT408" s="38"/>
      <c r="JU408" s="38"/>
      <c r="JV408" s="38"/>
      <c r="JW408" s="38"/>
      <c r="JX408" s="38"/>
      <c r="JY408" s="38"/>
      <c r="JZ408" s="38"/>
      <c r="KA408" s="38"/>
      <c r="KB408" s="38"/>
      <c r="KC408" s="38"/>
      <c r="KD408" s="38"/>
      <c r="KE408" s="38"/>
      <c r="KF408" s="38"/>
      <c r="KG408" s="38"/>
      <c r="KH408" s="38"/>
      <c r="KI408" s="38"/>
      <c r="KJ408" s="38"/>
      <c r="KK408" s="38"/>
      <c r="KL408" s="38"/>
      <c r="KM408" s="38"/>
      <c r="KN408" s="38"/>
      <c r="KO408" s="38"/>
      <c r="KP408" s="38"/>
      <c r="KQ408" s="38"/>
      <c r="KR408" s="38"/>
      <c r="KS408" s="38"/>
      <c r="KT408" s="38"/>
      <c r="KU408" s="38"/>
      <c r="KV408" s="38"/>
      <c r="KW408" s="38"/>
      <c r="KX408" s="38"/>
      <c r="KY408" s="38"/>
      <c r="KZ408" s="38"/>
      <c r="LA408" s="38"/>
      <c r="LB408" s="38"/>
      <c r="LC408" s="38"/>
      <c r="LD408" s="38"/>
      <c r="LE408" s="38"/>
      <c r="LF408" s="38"/>
      <c r="LG408" s="38"/>
      <c r="LH408" s="38"/>
      <c r="LI408" s="38"/>
      <c r="LJ408" s="38"/>
      <c r="LK408" s="38"/>
      <c r="LL408" s="38"/>
      <c r="LM408" s="38"/>
      <c r="LN408" s="38"/>
      <c r="LO408" s="38"/>
      <c r="LP408" s="38"/>
      <c r="LQ408" s="38"/>
      <c r="LR408" s="38"/>
      <c r="LS408" s="38"/>
      <c r="LT408" s="38"/>
      <c r="LU408" s="38"/>
      <c r="LV408" s="38"/>
      <c r="LW408" s="38"/>
      <c r="LX408" s="38"/>
      <c r="LY408" s="38"/>
      <c r="LZ408" s="38"/>
      <c r="MA408" s="38"/>
      <c r="MB408" s="38"/>
      <c r="MC408" s="38"/>
      <c r="MD408" s="38"/>
      <c r="ME408" s="38"/>
      <c r="MF408" s="38"/>
      <c r="MG408" s="38"/>
      <c r="MH408" s="38"/>
      <c r="MI408" s="38"/>
      <c r="MJ408" s="38"/>
      <c r="MK408" s="38"/>
      <c r="ML408" s="38"/>
      <c r="MM408" s="38"/>
      <c r="MN408" s="38"/>
      <c r="MO408" s="38"/>
      <c r="MP408" s="38"/>
      <c r="MQ408" s="38"/>
      <c r="MR408" s="38"/>
      <c r="MS408" s="38"/>
      <c r="MT408" s="38"/>
      <c r="MU408" s="38"/>
      <c r="MV408" s="38"/>
      <c r="MW408" s="38"/>
      <c r="MX408" s="38"/>
      <c r="MY408" s="38"/>
      <c r="MZ408" s="38"/>
      <c r="NA408" s="38"/>
      <c r="NB408" s="38"/>
      <c r="NC408" s="38"/>
      <c r="ND408" s="38"/>
      <c r="NE408" s="38"/>
      <c r="NF408" s="38"/>
      <c r="NG408" s="38"/>
      <c r="NH408" s="38"/>
      <c r="NI408" s="38"/>
      <c r="NJ408" s="38"/>
      <c r="NK408" s="38"/>
      <c r="NL408" s="38"/>
      <c r="NM408" s="38"/>
      <c r="NN408" s="38"/>
      <c r="NO408" s="38"/>
      <c r="NP408" s="38"/>
      <c r="NQ408" s="38"/>
      <c r="NR408" s="38"/>
      <c r="NS408" s="38"/>
      <c r="NT408" s="38"/>
      <c r="NU408" s="38"/>
      <c r="NV408" s="38"/>
      <c r="NW408" s="38"/>
      <c r="NX408" s="38"/>
      <c r="NY408" s="38"/>
      <c r="NZ408" s="38"/>
      <c r="OA408" s="38"/>
      <c r="OB408" s="38"/>
      <c r="OC408" s="38"/>
      <c r="OD408" s="38"/>
      <c r="OE408" s="38"/>
      <c r="OF408" s="38"/>
      <c r="OG408" s="38"/>
      <c r="OH408" s="38"/>
      <c r="OI408" s="38"/>
      <c r="OJ408" s="38"/>
      <c r="OK408" s="38"/>
      <c r="OL408" s="38"/>
      <c r="OM408" s="38"/>
      <c r="ON408" s="38"/>
      <c r="OO408" s="38"/>
      <c r="OP408" s="38"/>
      <c r="OQ408" s="38"/>
      <c r="OR408" s="38"/>
      <c r="OS408" s="38"/>
      <c r="OT408" s="38"/>
      <c r="OU408" s="38"/>
      <c r="OV408" s="38"/>
      <c r="OW408" s="38"/>
      <c r="OX408" s="38"/>
      <c r="OY408" s="38"/>
      <c r="OZ408" s="38"/>
      <c r="PA408" s="38"/>
      <c r="PB408" s="38"/>
      <c r="PC408" s="38"/>
      <c r="PD408" s="38"/>
      <c r="PE408" s="38"/>
      <c r="PF408" s="38"/>
      <c r="PG408" s="38"/>
      <c r="PH408" s="38"/>
      <c r="PI408" s="38"/>
      <c r="PJ408" s="38"/>
      <c r="PK408" s="38"/>
      <c r="PL408" s="38"/>
      <c r="PM408" s="38"/>
      <c r="PN408" s="38"/>
      <c r="PO408" s="38"/>
      <c r="PP408" s="38"/>
      <c r="PQ408" s="38"/>
      <c r="PR408" s="38"/>
      <c r="PS408" s="38"/>
      <c r="PT408" s="38"/>
      <c r="PU408" s="38"/>
      <c r="PV408" s="38"/>
      <c r="PW408" s="38"/>
      <c r="PX408" s="38"/>
      <c r="PY408" s="38"/>
      <c r="PZ408" s="38"/>
      <c r="QA408" s="38"/>
      <c r="QB408" s="38"/>
      <c r="QC408" s="38"/>
      <c r="QD408" s="38"/>
      <c r="QE408" s="38"/>
      <c r="QF408" s="38"/>
      <c r="QG408" s="38"/>
      <c r="QH408" s="38"/>
      <c r="QI408" s="38"/>
      <c r="QJ408" s="38"/>
      <c r="QK408" s="38"/>
      <c r="QL408" s="38"/>
      <c r="QM408" s="38"/>
      <c r="QN408" s="38"/>
      <c r="QO408" s="38"/>
      <c r="QP408" s="38"/>
      <c r="QQ408" s="38"/>
      <c r="QR408" s="38"/>
      <c r="QS408" s="38"/>
      <c r="QT408" s="38"/>
      <c r="QU408" s="38"/>
      <c r="QV408" s="38"/>
      <c r="QW408" s="38"/>
      <c r="QX408" s="38"/>
      <c r="QY408" s="38"/>
      <c r="QZ408" s="38"/>
      <c r="RA408" s="38"/>
      <c r="RB408" s="38"/>
      <c r="RC408" s="38"/>
      <c r="RD408" s="38"/>
      <c r="RE408" s="38"/>
      <c r="RF408" s="38"/>
      <c r="RG408" s="38"/>
      <c r="RH408" s="38"/>
      <c r="RI408" s="38"/>
      <c r="RJ408" s="38"/>
      <c r="RK408" s="38"/>
      <c r="RL408" s="38"/>
      <c r="RM408" s="38"/>
      <c r="RN408" s="38"/>
      <c r="RO408" s="38"/>
      <c r="RP408" s="38"/>
      <c r="RQ408" s="38"/>
      <c r="RR408" s="38"/>
      <c r="RS408" s="38"/>
      <c r="RT408" s="38"/>
      <c r="RU408" s="38"/>
      <c r="RV408" s="38"/>
      <c r="RW408" s="38"/>
      <c r="RX408" s="38"/>
      <c r="RY408" s="38"/>
      <c r="RZ408" s="38"/>
      <c r="SA408" s="38"/>
      <c r="SB408" s="38"/>
      <c r="SC408" s="38"/>
      <c r="SD408" s="38"/>
      <c r="SE408" s="38"/>
      <c r="SF408" s="38"/>
      <c r="SG408" s="38"/>
      <c r="SH408" s="38"/>
      <c r="SI408" s="38"/>
      <c r="SJ408" s="38"/>
      <c r="SK408" s="38"/>
      <c r="SL408" s="38"/>
      <c r="SM408" s="38"/>
      <c r="SN408" s="38"/>
      <c r="SO408" s="38"/>
      <c r="SP408" s="38"/>
      <c r="SQ408" s="38"/>
      <c r="SR408" s="38"/>
      <c r="SS408" s="38"/>
      <c r="ST408" s="38"/>
      <c r="SU408" s="38"/>
      <c r="SV408" s="38"/>
      <c r="SW408" s="38"/>
      <c r="SX408" s="38"/>
      <c r="SY408" s="38"/>
      <c r="SZ408" s="38"/>
      <c r="TA408" s="38"/>
      <c r="TB408" s="38"/>
      <c r="TC408" s="38"/>
      <c r="TD408" s="38"/>
      <c r="TE408" s="38"/>
      <c r="TF408" s="38"/>
      <c r="TG408" s="38"/>
      <c r="TH408" s="38"/>
      <c r="TI408" s="38"/>
      <c r="TJ408" s="38"/>
      <c r="TK408" s="38"/>
      <c r="TL408" s="38"/>
      <c r="TM408" s="38"/>
      <c r="TN408" s="38"/>
      <c r="TO408" s="38"/>
      <c r="TP408" s="38"/>
      <c r="TQ408" s="38"/>
      <c r="TR408" s="38"/>
      <c r="TS408" s="38"/>
      <c r="TT408" s="38"/>
      <c r="TU408" s="38"/>
      <c r="TV408" s="38"/>
      <c r="TW408" s="38"/>
      <c r="TX408" s="38"/>
      <c r="TY408" s="38"/>
      <c r="TZ408" s="38"/>
      <c r="UA408" s="38"/>
      <c r="UB408" s="38"/>
      <c r="UC408" s="38"/>
      <c r="UD408" s="38"/>
      <c r="UE408" s="38"/>
      <c r="UF408" s="38"/>
      <c r="UG408" s="38"/>
      <c r="UH408" s="38"/>
      <c r="UI408" s="38"/>
      <c r="UJ408" s="38"/>
      <c r="UK408" s="38"/>
      <c r="UL408" s="38"/>
      <c r="UM408" s="38"/>
      <c r="UN408" s="38"/>
      <c r="UO408" s="38"/>
      <c r="UP408" s="38"/>
      <c r="UQ408" s="38"/>
      <c r="UR408" s="38"/>
      <c r="US408" s="38"/>
      <c r="UT408" s="38"/>
      <c r="UU408" s="38"/>
      <c r="UV408" s="38"/>
      <c r="UW408" s="38"/>
      <c r="UX408" s="38"/>
      <c r="UY408" s="38"/>
      <c r="UZ408" s="38"/>
      <c r="VA408" s="38"/>
      <c r="VB408" s="38"/>
      <c r="VC408" s="38"/>
      <c r="VD408" s="38"/>
      <c r="VE408" s="38"/>
      <c r="VF408" s="38"/>
      <c r="VG408" s="38"/>
      <c r="VH408" s="38"/>
      <c r="VI408" s="38"/>
      <c r="VJ408" s="38"/>
      <c r="VK408" s="38"/>
      <c r="VL408" s="38"/>
      <c r="VM408" s="38"/>
      <c r="VN408" s="38"/>
      <c r="VO408" s="38"/>
      <c r="VP408" s="38"/>
      <c r="VQ408" s="38"/>
      <c r="VR408" s="38"/>
      <c r="VS408" s="38"/>
      <c r="VT408" s="38"/>
      <c r="VU408" s="38"/>
      <c r="VV408" s="38"/>
      <c r="VW408" s="38"/>
      <c r="VX408" s="38"/>
      <c r="VY408" s="38"/>
      <c r="VZ408" s="38"/>
      <c r="WA408" s="38"/>
      <c r="WB408" s="38"/>
      <c r="WC408" s="38"/>
      <c r="WD408" s="38"/>
    </row>
    <row r="409" spans="1:602" s="37" customFormat="1" ht="26.25" customHeight="1">
      <c r="A409" s="507"/>
      <c r="B409" s="602" t="s">
        <v>874</v>
      </c>
      <c r="C409" s="601"/>
      <c r="D409" s="531"/>
      <c r="E409" s="56"/>
      <c r="F409" s="56"/>
      <c r="G409" s="556"/>
      <c r="H409" s="56"/>
      <c r="I409" s="519" t="s">
        <v>14</v>
      </c>
      <c r="J409" s="519" t="s">
        <v>141</v>
      </c>
      <c r="K409" s="533" t="s">
        <v>868</v>
      </c>
      <c r="L409" s="519" t="s">
        <v>202</v>
      </c>
      <c r="M409" s="520">
        <v>62700</v>
      </c>
      <c r="N409" s="520">
        <v>62700</v>
      </c>
      <c r="O409" s="520"/>
      <c r="P409" s="521"/>
      <c r="Q409" s="522"/>
      <c r="R409" s="522"/>
      <c r="S409" s="514">
        <v>3</v>
      </c>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c r="EA409" s="38"/>
      <c r="EB409" s="38"/>
      <c r="EC409" s="38"/>
      <c r="ED409" s="38"/>
      <c r="EE409" s="38"/>
      <c r="EF409" s="38"/>
      <c r="EG409" s="38"/>
      <c r="EH409" s="38"/>
      <c r="EI409" s="38"/>
      <c r="EJ409" s="38"/>
      <c r="EK409" s="38"/>
      <c r="EL409" s="38"/>
      <c r="EM409" s="38"/>
      <c r="EN409" s="38"/>
      <c r="EO409" s="38"/>
      <c r="EP409" s="38"/>
      <c r="EQ409" s="38"/>
      <c r="ER409" s="38"/>
      <c r="ES409" s="38"/>
      <c r="ET409" s="38"/>
      <c r="EU409" s="38"/>
      <c r="EV409" s="38"/>
      <c r="EW409" s="38"/>
      <c r="EX409" s="38"/>
      <c r="EY409" s="38"/>
      <c r="EZ409" s="38"/>
      <c r="FA409" s="38"/>
      <c r="FB409" s="38"/>
      <c r="FC409" s="38"/>
      <c r="FD409" s="38"/>
      <c r="FE409" s="38"/>
      <c r="FF409" s="38"/>
      <c r="FG409" s="38"/>
      <c r="FH409" s="38"/>
      <c r="FI409" s="38"/>
      <c r="FJ409" s="38"/>
      <c r="FK409" s="38"/>
      <c r="FL409" s="38"/>
      <c r="FM409" s="38"/>
      <c r="FN409" s="38"/>
      <c r="FO409" s="38"/>
      <c r="FP409" s="38"/>
      <c r="FQ409" s="38"/>
      <c r="FR409" s="38"/>
      <c r="FS409" s="38"/>
      <c r="FT409" s="38"/>
      <c r="FU409" s="38"/>
      <c r="FV409" s="38"/>
      <c r="FW409" s="38"/>
      <c r="FX409" s="38"/>
      <c r="FY409" s="38"/>
      <c r="FZ409" s="38"/>
      <c r="GA409" s="38"/>
      <c r="GB409" s="38"/>
      <c r="GC409" s="38"/>
      <c r="GD409" s="38"/>
      <c r="GE409" s="38"/>
      <c r="GF409" s="38"/>
      <c r="GG409" s="38"/>
      <c r="GH409" s="38"/>
      <c r="GI409" s="38"/>
      <c r="GJ409" s="38"/>
      <c r="GK409" s="38"/>
      <c r="GL409" s="38"/>
      <c r="GM409" s="38"/>
      <c r="GN409" s="38"/>
      <c r="GO409" s="38"/>
      <c r="GP409" s="38"/>
      <c r="GQ409" s="38"/>
      <c r="GR409" s="38"/>
      <c r="GS409" s="38"/>
      <c r="GT409" s="38"/>
      <c r="GU409" s="38"/>
      <c r="GV409" s="38"/>
      <c r="GW409" s="38"/>
      <c r="GX409" s="38"/>
      <c r="GY409" s="38"/>
      <c r="GZ409" s="38"/>
      <c r="HA409" s="38"/>
      <c r="HB409" s="38"/>
      <c r="HC409" s="38"/>
      <c r="HD409" s="38"/>
      <c r="HE409" s="38"/>
      <c r="HF409" s="38"/>
      <c r="HG409" s="38"/>
      <c r="HH409" s="38"/>
      <c r="HI409" s="38"/>
      <c r="HJ409" s="38"/>
      <c r="HK409" s="38"/>
      <c r="HL409" s="38"/>
      <c r="HM409" s="38"/>
      <c r="HN409" s="38"/>
      <c r="HO409" s="38"/>
      <c r="HP409" s="38"/>
      <c r="HQ409" s="38"/>
      <c r="HR409" s="38"/>
      <c r="HS409" s="38"/>
      <c r="HT409" s="38"/>
      <c r="HU409" s="38"/>
      <c r="HV409" s="38"/>
      <c r="HW409" s="38"/>
      <c r="HX409" s="38"/>
      <c r="HY409" s="38"/>
      <c r="HZ409" s="38"/>
      <c r="IA409" s="38"/>
      <c r="IB409" s="38"/>
      <c r="IC409" s="38"/>
      <c r="ID409" s="38"/>
      <c r="IE409" s="38"/>
      <c r="IF409" s="38"/>
      <c r="IG409" s="38"/>
      <c r="IH409" s="38"/>
      <c r="II409" s="38"/>
      <c r="IJ409" s="38"/>
      <c r="IK409" s="38"/>
      <c r="IL409" s="38"/>
      <c r="IM409" s="38"/>
      <c r="IN409" s="38"/>
      <c r="IO409" s="38"/>
      <c r="IP409" s="38"/>
      <c r="IQ409" s="38"/>
      <c r="IR409" s="38"/>
      <c r="IS409" s="38"/>
      <c r="IT409" s="38"/>
      <c r="IU409" s="38"/>
      <c r="IV409" s="38"/>
      <c r="IW409" s="38"/>
      <c r="IX409" s="38"/>
      <c r="IY409" s="38"/>
      <c r="IZ409" s="38"/>
      <c r="JA409" s="38"/>
      <c r="JB409" s="38"/>
      <c r="JC409" s="38"/>
      <c r="JD409" s="38"/>
      <c r="JE409" s="38"/>
      <c r="JF409" s="38"/>
      <c r="JG409" s="38"/>
      <c r="JH409" s="38"/>
      <c r="JI409" s="38"/>
      <c r="JJ409" s="38"/>
      <c r="JK409" s="38"/>
      <c r="JL409" s="38"/>
      <c r="JM409" s="38"/>
      <c r="JN409" s="38"/>
      <c r="JO409" s="38"/>
      <c r="JP409" s="38"/>
      <c r="JQ409" s="38"/>
      <c r="JR409" s="38"/>
      <c r="JS409" s="38"/>
      <c r="JT409" s="38"/>
      <c r="JU409" s="38"/>
      <c r="JV409" s="38"/>
      <c r="JW409" s="38"/>
      <c r="JX409" s="38"/>
      <c r="JY409" s="38"/>
      <c r="JZ409" s="38"/>
      <c r="KA409" s="38"/>
      <c r="KB409" s="38"/>
      <c r="KC409" s="38"/>
      <c r="KD409" s="38"/>
      <c r="KE409" s="38"/>
      <c r="KF409" s="38"/>
      <c r="KG409" s="38"/>
      <c r="KH409" s="38"/>
      <c r="KI409" s="38"/>
      <c r="KJ409" s="38"/>
      <c r="KK409" s="38"/>
      <c r="KL409" s="38"/>
      <c r="KM409" s="38"/>
      <c r="KN409" s="38"/>
      <c r="KO409" s="38"/>
      <c r="KP409" s="38"/>
      <c r="KQ409" s="38"/>
      <c r="KR409" s="38"/>
      <c r="KS409" s="38"/>
      <c r="KT409" s="38"/>
      <c r="KU409" s="38"/>
      <c r="KV409" s="38"/>
      <c r="KW409" s="38"/>
      <c r="KX409" s="38"/>
      <c r="KY409" s="38"/>
      <c r="KZ409" s="38"/>
      <c r="LA409" s="38"/>
      <c r="LB409" s="38"/>
      <c r="LC409" s="38"/>
      <c r="LD409" s="38"/>
      <c r="LE409" s="38"/>
      <c r="LF409" s="38"/>
      <c r="LG409" s="38"/>
      <c r="LH409" s="38"/>
      <c r="LI409" s="38"/>
      <c r="LJ409" s="38"/>
      <c r="LK409" s="38"/>
      <c r="LL409" s="38"/>
      <c r="LM409" s="38"/>
      <c r="LN409" s="38"/>
      <c r="LO409" s="38"/>
      <c r="LP409" s="38"/>
      <c r="LQ409" s="38"/>
      <c r="LR409" s="38"/>
      <c r="LS409" s="38"/>
      <c r="LT409" s="38"/>
      <c r="LU409" s="38"/>
      <c r="LV409" s="38"/>
      <c r="LW409" s="38"/>
      <c r="LX409" s="38"/>
      <c r="LY409" s="38"/>
      <c r="LZ409" s="38"/>
      <c r="MA409" s="38"/>
      <c r="MB409" s="38"/>
      <c r="MC409" s="38"/>
      <c r="MD409" s="38"/>
      <c r="ME409" s="38"/>
      <c r="MF409" s="38"/>
      <c r="MG409" s="38"/>
      <c r="MH409" s="38"/>
      <c r="MI409" s="38"/>
      <c r="MJ409" s="38"/>
      <c r="MK409" s="38"/>
      <c r="ML409" s="38"/>
      <c r="MM409" s="38"/>
      <c r="MN409" s="38"/>
      <c r="MO409" s="38"/>
      <c r="MP409" s="38"/>
      <c r="MQ409" s="38"/>
      <c r="MR409" s="38"/>
      <c r="MS409" s="38"/>
      <c r="MT409" s="38"/>
      <c r="MU409" s="38"/>
      <c r="MV409" s="38"/>
      <c r="MW409" s="38"/>
      <c r="MX409" s="38"/>
      <c r="MY409" s="38"/>
      <c r="MZ409" s="38"/>
      <c r="NA409" s="38"/>
      <c r="NB409" s="38"/>
      <c r="NC409" s="38"/>
      <c r="ND409" s="38"/>
      <c r="NE409" s="38"/>
      <c r="NF409" s="38"/>
      <c r="NG409" s="38"/>
      <c r="NH409" s="38"/>
      <c r="NI409" s="38"/>
      <c r="NJ409" s="38"/>
      <c r="NK409" s="38"/>
      <c r="NL409" s="38"/>
      <c r="NM409" s="38"/>
      <c r="NN409" s="38"/>
      <c r="NO409" s="38"/>
      <c r="NP409" s="38"/>
      <c r="NQ409" s="38"/>
      <c r="NR409" s="38"/>
      <c r="NS409" s="38"/>
      <c r="NT409" s="38"/>
      <c r="NU409" s="38"/>
      <c r="NV409" s="38"/>
      <c r="NW409" s="38"/>
      <c r="NX409" s="38"/>
      <c r="NY409" s="38"/>
      <c r="NZ409" s="38"/>
      <c r="OA409" s="38"/>
      <c r="OB409" s="38"/>
      <c r="OC409" s="38"/>
      <c r="OD409" s="38"/>
      <c r="OE409" s="38"/>
      <c r="OF409" s="38"/>
      <c r="OG409" s="38"/>
      <c r="OH409" s="38"/>
      <c r="OI409" s="38"/>
      <c r="OJ409" s="38"/>
      <c r="OK409" s="38"/>
      <c r="OL409" s="38"/>
      <c r="OM409" s="38"/>
      <c r="ON409" s="38"/>
      <c r="OO409" s="38"/>
      <c r="OP409" s="38"/>
      <c r="OQ409" s="38"/>
      <c r="OR409" s="38"/>
      <c r="OS409" s="38"/>
      <c r="OT409" s="38"/>
      <c r="OU409" s="38"/>
      <c r="OV409" s="38"/>
      <c r="OW409" s="38"/>
      <c r="OX409" s="38"/>
      <c r="OY409" s="38"/>
      <c r="OZ409" s="38"/>
      <c r="PA409" s="38"/>
      <c r="PB409" s="38"/>
      <c r="PC409" s="38"/>
      <c r="PD409" s="38"/>
      <c r="PE409" s="38"/>
      <c r="PF409" s="38"/>
      <c r="PG409" s="38"/>
      <c r="PH409" s="38"/>
      <c r="PI409" s="38"/>
      <c r="PJ409" s="38"/>
      <c r="PK409" s="38"/>
      <c r="PL409" s="38"/>
      <c r="PM409" s="38"/>
      <c r="PN409" s="38"/>
      <c r="PO409" s="38"/>
      <c r="PP409" s="38"/>
      <c r="PQ409" s="38"/>
      <c r="PR409" s="38"/>
      <c r="PS409" s="38"/>
      <c r="PT409" s="38"/>
      <c r="PU409" s="38"/>
      <c r="PV409" s="38"/>
      <c r="PW409" s="38"/>
      <c r="PX409" s="38"/>
      <c r="PY409" s="38"/>
      <c r="PZ409" s="38"/>
      <c r="QA409" s="38"/>
      <c r="QB409" s="38"/>
      <c r="QC409" s="38"/>
      <c r="QD409" s="38"/>
      <c r="QE409" s="38"/>
      <c r="QF409" s="38"/>
      <c r="QG409" s="38"/>
      <c r="QH409" s="38"/>
      <c r="QI409" s="38"/>
      <c r="QJ409" s="38"/>
      <c r="QK409" s="38"/>
      <c r="QL409" s="38"/>
      <c r="QM409" s="38"/>
      <c r="QN409" s="38"/>
      <c r="QO409" s="38"/>
      <c r="QP409" s="38"/>
      <c r="QQ409" s="38"/>
      <c r="QR409" s="38"/>
      <c r="QS409" s="38"/>
      <c r="QT409" s="38"/>
      <c r="QU409" s="38"/>
      <c r="QV409" s="38"/>
      <c r="QW409" s="38"/>
      <c r="QX409" s="38"/>
      <c r="QY409" s="38"/>
      <c r="QZ409" s="38"/>
      <c r="RA409" s="38"/>
      <c r="RB409" s="38"/>
      <c r="RC409" s="38"/>
      <c r="RD409" s="38"/>
      <c r="RE409" s="38"/>
      <c r="RF409" s="38"/>
      <c r="RG409" s="38"/>
      <c r="RH409" s="38"/>
      <c r="RI409" s="38"/>
      <c r="RJ409" s="38"/>
      <c r="RK409" s="38"/>
      <c r="RL409" s="38"/>
      <c r="RM409" s="38"/>
      <c r="RN409" s="38"/>
      <c r="RO409" s="38"/>
      <c r="RP409" s="38"/>
      <c r="RQ409" s="38"/>
      <c r="RR409" s="38"/>
      <c r="RS409" s="38"/>
      <c r="RT409" s="38"/>
      <c r="RU409" s="38"/>
      <c r="RV409" s="38"/>
      <c r="RW409" s="38"/>
      <c r="RX409" s="38"/>
      <c r="RY409" s="38"/>
      <c r="RZ409" s="38"/>
      <c r="SA409" s="38"/>
      <c r="SB409" s="38"/>
      <c r="SC409" s="38"/>
      <c r="SD409" s="38"/>
      <c r="SE409" s="38"/>
      <c r="SF409" s="38"/>
      <c r="SG409" s="38"/>
      <c r="SH409" s="38"/>
      <c r="SI409" s="38"/>
      <c r="SJ409" s="38"/>
      <c r="SK409" s="38"/>
      <c r="SL409" s="38"/>
      <c r="SM409" s="38"/>
      <c r="SN409" s="38"/>
      <c r="SO409" s="38"/>
      <c r="SP409" s="38"/>
      <c r="SQ409" s="38"/>
      <c r="SR409" s="38"/>
      <c r="SS409" s="38"/>
      <c r="ST409" s="38"/>
      <c r="SU409" s="38"/>
      <c r="SV409" s="38"/>
      <c r="SW409" s="38"/>
      <c r="SX409" s="38"/>
      <c r="SY409" s="38"/>
      <c r="SZ409" s="38"/>
      <c r="TA409" s="38"/>
      <c r="TB409" s="38"/>
      <c r="TC409" s="38"/>
      <c r="TD409" s="38"/>
      <c r="TE409" s="38"/>
      <c r="TF409" s="38"/>
      <c r="TG409" s="38"/>
      <c r="TH409" s="38"/>
      <c r="TI409" s="38"/>
      <c r="TJ409" s="38"/>
      <c r="TK409" s="38"/>
      <c r="TL409" s="38"/>
      <c r="TM409" s="38"/>
      <c r="TN409" s="38"/>
      <c r="TO409" s="38"/>
      <c r="TP409" s="38"/>
      <c r="TQ409" s="38"/>
      <c r="TR409" s="38"/>
      <c r="TS409" s="38"/>
      <c r="TT409" s="38"/>
      <c r="TU409" s="38"/>
      <c r="TV409" s="38"/>
      <c r="TW409" s="38"/>
      <c r="TX409" s="38"/>
      <c r="TY409" s="38"/>
      <c r="TZ409" s="38"/>
      <c r="UA409" s="38"/>
      <c r="UB409" s="38"/>
      <c r="UC409" s="38"/>
      <c r="UD409" s="38"/>
      <c r="UE409" s="38"/>
      <c r="UF409" s="38"/>
      <c r="UG409" s="38"/>
      <c r="UH409" s="38"/>
      <c r="UI409" s="38"/>
      <c r="UJ409" s="38"/>
      <c r="UK409" s="38"/>
      <c r="UL409" s="38"/>
      <c r="UM409" s="38"/>
      <c r="UN409" s="38"/>
      <c r="UO409" s="38"/>
      <c r="UP409" s="38"/>
      <c r="UQ409" s="38"/>
      <c r="UR409" s="38"/>
      <c r="US409" s="38"/>
      <c r="UT409" s="38"/>
      <c r="UU409" s="38"/>
      <c r="UV409" s="38"/>
      <c r="UW409" s="38"/>
      <c r="UX409" s="38"/>
      <c r="UY409" s="38"/>
      <c r="UZ409" s="38"/>
      <c r="VA409" s="38"/>
      <c r="VB409" s="38"/>
      <c r="VC409" s="38"/>
      <c r="VD409" s="38"/>
      <c r="VE409" s="38"/>
      <c r="VF409" s="38"/>
      <c r="VG409" s="38"/>
      <c r="VH409" s="38"/>
      <c r="VI409" s="38"/>
      <c r="VJ409" s="38"/>
      <c r="VK409" s="38"/>
      <c r="VL409" s="38"/>
      <c r="VM409" s="38"/>
      <c r="VN409" s="38"/>
      <c r="VO409" s="38"/>
      <c r="VP409" s="38"/>
      <c r="VQ409" s="38"/>
      <c r="VR409" s="38"/>
      <c r="VS409" s="38"/>
      <c r="VT409" s="38"/>
      <c r="VU409" s="38"/>
      <c r="VV409" s="38"/>
      <c r="VW409" s="38"/>
      <c r="VX409" s="38"/>
      <c r="VY409" s="38"/>
      <c r="VZ409" s="38"/>
      <c r="WA409" s="38"/>
      <c r="WB409" s="38"/>
      <c r="WC409" s="38"/>
      <c r="WD409" s="38"/>
    </row>
    <row r="410" spans="1:602" s="37" customFormat="1" ht="29.25" customHeight="1">
      <c r="A410" s="507"/>
      <c r="B410" s="602" t="s">
        <v>875</v>
      </c>
      <c r="C410" s="601"/>
      <c r="D410" s="531"/>
      <c r="E410" s="56"/>
      <c r="F410" s="56"/>
      <c r="G410" s="556"/>
      <c r="H410" s="56"/>
      <c r="I410" s="519" t="s">
        <v>14</v>
      </c>
      <c r="J410" s="519" t="s">
        <v>141</v>
      </c>
      <c r="K410" s="533" t="s">
        <v>868</v>
      </c>
      <c r="L410" s="519" t="s">
        <v>202</v>
      </c>
      <c r="M410" s="520">
        <v>31700</v>
      </c>
      <c r="N410" s="520">
        <v>31700</v>
      </c>
      <c r="O410" s="520"/>
      <c r="P410" s="521"/>
      <c r="Q410" s="522"/>
      <c r="R410" s="522"/>
      <c r="S410" s="514">
        <v>3</v>
      </c>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c r="EA410" s="38"/>
      <c r="EB410" s="38"/>
      <c r="EC410" s="38"/>
      <c r="ED410" s="38"/>
      <c r="EE410" s="38"/>
      <c r="EF410" s="38"/>
      <c r="EG410" s="38"/>
      <c r="EH410" s="38"/>
      <c r="EI410" s="38"/>
      <c r="EJ410" s="38"/>
      <c r="EK410" s="38"/>
      <c r="EL410" s="38"/>
      <c r="EM410" s="38"/>
      <c r="EN410" s="38"/>
      <c r="EO410" s="38"/>
      <c r="EP410" s="38"/>
      <c r="EQ410" s="38"/>
      <c r="ER410" s="38"/>
      <c r="ES410" s="38"/>
      <c r="ET410" s="38"/>
      <c r="EU410" s="38"/>
      <c r="EV410" s="38"/>
      <c r="EW410" s="38"/>
      <c r="EX410" s="38"/>
      <c r="EY410" s="38"/>
      <c r="EZ410" s="38"/>
      <c r="FA410" s="38"/>
      <c r="FB410" s="38"/>
      <c r="FC410" s="38"/>
      <c r="FD410" s="38"/>
      <c r="FE410" s="38"/>
      <c r="FF410" s="38"/>
      <c r="FG410" s="38"/>
      <c r="FH410" s="38"/>
      <c r="FI410" s="38"/>
      <c r="FJ410" s="38"/>
      <c r="FK410" s="38"/>
      <c r="FL410" s="38"/>
      <c r="FM410" s="38"/>
      <c r="FN410" s="38"/>
      <c r="FO410" s="38"/>
      <c r="FP410" s="38"/>
      <c r="FQ410" s="38"/>
      <c r="FR410" s="38"/>
      <c r="FS410" s="38"/>
      <c r="FT410" s="38"/>
      <c r="FU410" s="38"/>
      <c r="FV410" s="38"/>
      <c r="FW410" s="38"/>
      <c r="FX410" s="38"/>
      <c r="FY410" s="38"/>
      <c r="FZ410" s="38"/>
      <c r="GA410" s="38"/>
      <c r="GB410" s="38"/>
      <c r="GC410" s="38"/>
      <c r="GD410" s="38"/>
      <c r="GE410" s="38"/>
      <c r="GF410" s="38"/>
      <c r="GG410" s="38"/>
      <c r="GH410" s="38"/>
      <c r="GI410" s="38"/>
      <c r="GJ410" s="38"/>
      <c r="GK410" s="38"/>
      <c r="GL410" s="38"/>
      <c r="GM410" s="38"/>
      <c r="GN410" s="38"/>
      <c r="GO410" s="38"/>
      <c r="GP410" s="38"/>
      <c r="GQ410" s="38"/>
      <c r="GR410" s="38"/>
      <c r="GS410" s="38"/>
      <c r="GT410" s="38"/>
      <c r="GU410" s="38"/>
      <c r="GV410" s="38"/>
      <c r="GW410" s="38"/>
      <c r="GX410" s="38"/>
      <c r="GY410" s="38"/>
      <c r="GZ410" s="38"/>
      <c r="HA410" s="38"/>
      <c r="HB410" s="38"/>
      <c r="HC410" s="38"/>
      <c r="HD410" s="38"/>
      <c r="HE410" s="38"/>
      <c r="HF410" s="38"/>
      <c r="HG410" s="38"/>
      <c r="HH410" s="38"/>
      <c r="HI410" s="38"/>
      <c r="HJ410" s="38"/>
      <c r="HK410" s="38"/>
      <c r="HL410" s="38"/>
      <c r="HM410" s="38"/>
      <c r="HN410" s="38"/>
      <c r="HO410" s="38"/>
      <c r="HP410" s="38"/>
      <c r="HQ410" s="38"/>
      <c r="HR410" s="38"/>
      <c r="HS410" s="38"/>
      <c r="HT410" s="38"/>
      <c r="HU410" s="38"/>
      <c r="HV410" s="38"/>
      <c r="HW410" s="38"/>
      <c r="HX410" s="38"/>
      <c r="HY410" s="38"/>
      <c r="HZ410" s="38"/>
      <c r="IA410" s="38"/>
      <c r="IB410" s="38"/>
      <c r="IC410" s="38"/>
      <c r="ID410" s="38"/>
      <c r="IE410" s="38"/>
      <c r="IF410" s="38"/>
      <c r="IG410" s="38"/>
      <c r="IH410" s="38"/>
      <c r="II410" s="38"/>
      <c r="IJ410" s="38"/>
      <c r="IK410" s="38"/>
      <c r="IL410" s="38"/>
      <c r="IM410" s="38"/>
      <c r="IN410" s="38"/>
      <c r="IO410" s="38"/>
      <c r="IP410" s="38"/>
      <c r="IQ410" s="38"/>
      <c r="IR410" s="38"/>
      <c r="IS410" s="38"/>
      <c r="IT410" s="38"/>
      <c r="IU410" s="38"/>
      <c r="IV410" s="38"/>
      <c r="IW410" s="38"/>
      <c r="IX410" s="38"/>
      <c r="IY410" s="38"/>
      <c r="IZ410" s="38"/>
      <c r="JA410" s="38"/>
      <c r="JB410" s="38"/>
      <c r="JC410" s="38"/>
      <c r="JD410" s="38"/>
      <c r="JE410" s="38"/>
      <c r="JF410" s="38"/>
      <c r="JG410" s="38"/>
      <c r="JH410" s="38"/>
      <c r="JI410" s="38"/>
      <c r="JJ410" s="38"/>
      <c r="JK410" s="38"/>
      <c r="JL410" s="38"/>
      <c r="JM410" s="38"/>
      <c r="JN410" s="38"/>
      <c r="JO410" s="38"/>
      <c r="JP410" s="38"/>
      <c r="JQ410" s="38"/>
      <c r="JR410" s="38"/>
      <c r="JS410" s="38"/>
      <c r="JT410" s="38"/>
      <c r="JU410" s="38"/>
      <c r="JV410" s="38"/>
      <c r="JW410" s="38"/>
      <c r="JX410" s="38"/>
      <c r="JY410" s="38"/>
      <c r="JZ410" s="38"/>
      <c r="KA410" s="38"/>
      <c r="KB410" s="38"/>
      <c r="KC410" s="38"/>
      <c r="KD410" s="38"/>
      <c r="KE410" s="38"/>
      <c r="KF410" s="38"/>
      <c r="KG410" s="38"/>
      <c r="KH410" s="38"/>
      <c r="KI410" s="38"/>
      <c r="KJ410" s="38"/>
      <c r="KK410" s="38"/>
      <c r="KL410" s="38"/>
      <c r="KM410" s="38"/>
      <c r="KN410" s="38"/>
      <c r="KO410" s="38"/>
      <c r="KP410" s="38"/>
      <c r="KQ410" s="38"/>
      <c r="KR410" s="38"/>
      <c r="KS410" s="38"/>
      <c r="KT410" s="38"/>
      <c r="KU410" s="38"/>
      <c r="KV410" s="38"/>
      <c r="KW410" s="38"/>
      <c r="KX410" s="38"/>
      <c r="KY410" s="38"/>
      <c r="KZ410" s="38"/>
      <c r="LA410" s="38"/>
      <c r="LB410" s="38"/>
      <c r="LC410" s="38"/>
      <c r="LD410" s="38"/>
      <c r="LE410" s="38"/>
      <c r="LF410" s="38"/>
      <c r="LG410" s="38"/>
      <c r="LH410" s="38"/>
      <c r="LI410" s="38"/>
      <c r="LJ410" s="38"/>
      <c r="LK410" s="38"/>
      <c r="LL410" s="38"/>
      <c r="LM410" s="38"/>
      <c r="LN410" s="38"/>
      <c r="LO410" s="38"/>
      <c r="LP410" s="38"/>
      <c r="LQ410" s="38"/>
      <c r="LR410" s="38"/>
      <c r="LS410" s="38"/>
      <c r="LT410" s="38"/>
      <c r="LU410" s="38"/>
      <c r="LV410" s="38"/>
      <c r="LW410" s="38"/>
      <c r="LX410" s="38"/>
      <c r="LY410" s="38"/>
      <c r="LZ410" s="38"/>
      <c r="MA410" s="38"/>
      <c r="MB410" s="38"/>
      <c r="MC410" s="38"/>
      <c r="MD410" s="38"/>
      <c r="ME410" s="38"/>
      <c r="MF410" s="38"/>
      <c r="MG410" s="38"/>
      <c r="MH410" s="38"/>
      <c r="MI410" s="38"/>
      <c r="MJ410" s="38"/>
      <c r="MK410" s="38"/>
      <c r="ML410" s="38"/>
      <c r="MM410" s="38"/>
      <c r="MN410" s="38"/>
      <c r="MO410" s="38"/>
      <c r="MP410" s="38"/>
      <c r="MQ410" s="38"/>
      <c r="MR410" s="38"/>
      <c r="MS410" s="38"/>
      <c r="MT410" s="38"/>
      <c r="MU410" s="38"/>
      <c r="MV410" s="38"/>
      <c r="MW410" s="38"/>
      <c r="MX410" s="38"/>
      <c r="MY410" s="38"/>
      <c r="MZ410" s="38"/>
      <c r="NA410" s="38"/>
      <c r="NB410" s="38"/>
      <c r="NC410" s="38"/>
      <c r="ND410" s="38"/>
      <c r="NE410" s="38"/>
      <c r="NF410" s="38"/>
      <c r="NG410" s="38"/>
      <c r="NH410" s="38"/>
      <c r="NI410" s="38"/>
      <c r="NJ410" s="38"/>
      <c r="NK410" s="38"/>
      <c r="NL410" s="38"/>
      <c r="NM410" s="38"/>
      <c r="NN410" s="38"/>
      <c r="NO410" s="38"/>
      <c r="NP410" s="38"/>
      <c r="NQ410" s="38"/>
      <c r="NR410" s="38"/>
      <c r="NS410" s="38"/>
      <c r="NT410" s="38"/>
      <c r="NU410" s="38"/>
      <c r="NV410" s="38"/>
      <c r="NW410" s="38"/>
      <c r="NX410" s="38"/>
      <c r="NY410" s="38"/>
      <c r="NZ410" s="38"/>
      <c r="OA410" s="38"/>
      <c r="OB410" s="38"/>
      <c r="OC410" s="38"/>
      <c r="OD410" s="38"/>
      <c r="OE410" s="38"/>
      <c r="OF410" s="38"/>
      <c r="OG410" s="38"/>
      <c r="OH410" s="38"/>
      <c r="OI410" s="38"/>
      <c r="OJ410" s="38"/>
      <c r="OK410" s="38"/>
      <c r="OL410" s="38"/>
      <c r="OM410" s="38"/>
      <c r="ON410" s="38"/>
      <c r="OO410" s="38"/>
      <c r="OP410" s="38"/>
      <c r="OQ410" s="38"/>
      <c r="OR410" s="38"/>
      <c r="OS410" s="38"/>
      <c r="OT410" s="38"/>
      <c r="OU410" s="38"/>
      <c r="OV410" s="38"/>
      <c r="OW410" s="38"/>
      <c r="OX410" s="38"/>
      <c r="OY410" s="38"/>
      <c r="OZ410" s="38"/>
      <c r="PA410" s="38"/>
      <c r="PB410" s="38"/>
      <c r="PC410" s="38"/>
      <c r="PD410" s="38"/>
      <c r="PE410" s="38"/>
      <c r="PF410" s="38"/>
      <c r="PG410" s="38"/>
      <c r="PH410" s="38"/>
      <c r="PI410" s="38"/>
      <c r="PJ410" s="38"/>
      <c r="PK410" s="38"/>
      <c r="PL410" s="38"/>
      <c r="PM410" s="38"/>
      <c r="PN410" s="38"/>
      <c r="PO410" s="38"/>
      <c r="PP410" s="38"/>
      <c r="PQ410" s="38"/>
      <c r="PR410" s="38"/>
      <c r="PS410" s="38"/>
      <c r="PT410" s="38"/>
      <c r="PU410" s="38"/>
      <c r="PV410" s="38"/>
      <c r="PW410" s="38"/>
      <c r="PX410" s="38"/>
      <c r="PY410" s="38"/>
      <c r="PZ410" s="38"/>
      <c r="QA410" s="38"/>
      <c r="QB410" s="38"/>
      <c r="QC410" s="38"/>
      <c r="QD410" s="38"/>
      <c r="QE410" s="38"/>
      <c r="QF410" s="38"/>
      <c r="QG410" s="38"/>
      <c r="QH410" s="38"/>
      <c r="QI410" s="38"/>
      <c r="QJ410" s="38"/>
      <c r="QK410" s="38"/>
      <c r="QL410" s="38"/>
      <c r="QM410" s="38"/>
      <c r="QN410" s="38"/>
      <c r="QO410" s="38"/>
      <c r="QP410" s="38"/>
      <c r="QQ410" s="38"/>
      <c r="QR410" s="38"/>
      <c r="QS410" s="38"/>
      <c r="QT410" s="38"/>
      <c r="QU410" s="38"/>
      <c r="QV410" s="38"/>
      <c r="QW410" s="38"/>
      <c r="QX410" s="38"/>
      <c r="QY410" s="38"/>
      <c r="QZ410" s="38"/>
      <c r="RA410" s="38"/>
      <c r="RB410" s="38"/>
      <c r="RC410" s="38"/>
      <c r="RD410" s="38"/>
      <c r="RE410" s="38"/>
      <c r="RF410" s="38"/>
      <c r="RG410" s="38"/>
      <c r="RH410" s="38"/>
      <c r="RI410" s="38"/>
      <c r="RJ410" s="38"/>
      <c r="RK410" s="38"/>
      <c r="RL410" s="38"/>
      <c r="RM410" s="38"/>
      <c r="RN410" s="38"/>
      <c r="RO410" s="38"/>
      <c r="RP410" s="38"/>
      <c r="RQ410" s="38"/>
      <c r="RR410" s="38"/>
      <c r="RS410" s="38"/>
      <c r="RT410" s="38"/>
      <c r="RU410" s="38"/>
      <c r="RV410" s="38"/>
      <c r="RW410" s="38"/>
      <c r="RX410" s="38"/>
      <c r="RY410" s="38"/>
      <c r="RZ410" s="38"/>
      <c r="SA410" s="38"/>
      <c r="SB410" s="38"/>
      <c r="SC410" s="38"/>
      <c r="SD410" s="38"/>
      <c r="SE410" s="38"/>
      <c r="SF410" s="38"/>
      <c r="SG410" s="38"/>
      <c r="SH410" s="38"/>
      <c r="SI410" s="38"/>
      <c r="SJ410" s="38"/>
      <c r="SK410" s="38"/>
      <c r="SL410" s="38"/>
      <c r="SM410" s="38"/>
      <c r="SN410" s="38"/>
      <c r="SO410" s="38"/>
      <c r="SP410" s="38"/>
      <c r="SQ410" s="38"/>
      <c r="SR410" s="38"/>
      <c r="SS410" s="38"/>
      <c r="ST410" s="38"/>
      <c r="SU410" s="38"/>
      <c r="SV410" s="38"/>
      <c r="SW410" s="38"/>
      <c r="SX410" s="38"/>
      <c r="SY410" s="38"/>
      <c r="SZ410" s="38"/>
      <c r="TA410" s="38"/>
      <c r="TB410" s="38"/>
      <c r="TC410" s="38"/>
      <c r="TD410" s="38"/>
      <c r="TE410" s="38"/>
      <c r="TF410" s="38"/>
      <c r="TG410" s="38"/>
      <c r="TH410" s="38"/>
      <c r="TI410" s="38"/>
      <c r="TJ410" s="38"/>
      <c r="TK410" s="38"/>
      <c r="TL410" s="38"/>
      <c r="TM410" s="38"/>
      <c r="TN410" s="38"/>
      <c r="TO410" s="38"/>
      <c r="TP410" s="38"/>
      <c r="TQ410" s="38"/>
      <c r="TR410" s="38"/>
      <c r="TS410" s="38"/>
      <c r="TT410" s="38"/>
      <c r="TU410" s="38"/>
      <c r="TV410" s="38"/>
      <c r="TW410" s="38"/>
      <c r="TX410" s="38"/>
      <c r="TY410" s="38"/>
      <c r="TZ410" s="38"/>
      <c r="UA410" s="38"/>
      <c r="UB410" s="38"/>
      <c r="UC410" s="38"/>
      <c r="UD410" s="38"/>
      <c r="UE410" s="38"/>
      <c r="UF410" s="38"/>
      <c r="UG410" s="38"/>
      <c r="UH410" s="38"/>
      <c r="UI410" s="38"/>
      <c r="UJ410" s="38"/>
      <c r="UK410" s="38"/>
      <c r="UL410" s="38"/>
      <c r="UM410" s="38"/>
      <c r="UN410" s="38"/>
      <c r="UO410" s="38"/>
      <c r="UP410" s="38"/>
      <c r="UQ410" s="38"/>
      <c r="UR410" s="38"/>
      <c r="US410" s="38"/>
      <c r="UT410" s="38"/>
      <c r="UU410" s="38"/>
      <c r="UV410" s="38"/>
      <c r="UW410" s="38"/>
      <c r="UX410" s="38"/>
      <c r="UY410" s="38"/>
      <c r="UZ410" s="38"/>
      <c r="VA410" s="38"/>
      <c r="VB410" s="38"/>
      <c r="VC410" s="38"/>
      <c r="VD410" s="38"/>
      <c r="VE410" s="38"/>
      <c r="VF410" s="38"/>
      <c r="VG410" s="38"/>
      <c r="VH410" s="38"/>
      <c r="VI410" s="38"/>
      <c r="VJ410" s="38"/>
      <c r="VK410" s="38"/>
      <c r="VL410" s="38"/>
      <c r="VM410" s="38"/>
      <c r="VN410" s="38"/>
      <c r="VO410" s="38"/>
      <c r="VP410" s="38"/>
      <c r="VQ410" s="38"/>
      <c r="VR410" s="38"/>
      <c r="VS410" s="38"/>
      <c r="VT410" s="38"/>
      <c r="VU410" s="38"/>
      <c r="VV410" s="38"/>
      <c r="VW410" s="38"/>
      <c r="VX410" s="38"/>
      <c r="VY410" s="38"/>
      <c r="VZ410" s="38"/>
      <c r="WA410" s="38"/>
      <c r="WB410" s="38"/>
      <c r="WC410" s="38"/>
      <c r="WD410" s="38"/>
    </row>
    <row r="411" spans="1:602" s="37" customFormat="1" ht="45" customHeight="1">
      <c r="A411" s="507"/>
      <c r="B411" s="600" t="s">
        <v>872</v>
      </c>
      <c r="C411" s="601"/>
      <c r="D411" s="531"/>
      <c r="E411" s="56"/>
      <c r="F411" s="56"/>
      <c r="G411" s="556"/>
      <c r="H411" s="56"/>
      <c r="I411" s="512" t="s">
        <v>14</v>
      </c>
      <c r="J411" s="512" t="s">
        <v>141</v>
      </c>
      <c r="K411" s="64" t="s">
        <v>871</v>
      </c>
      <c r="L411" s="512" t="s">
        <v>146</v>
      </c>
      <c r="M411" s="505">
        <f>M412+M413+M414</f>
        <v>0</v>
      </c>
      <c r="N411" s="505">
        <f t="shared" ref="N411:R411" si="49">N412+N413+N414</f>
        <v>0</v>
      </c>
      <c r="O411" s="505">
        <f t="shared" si="49"/>
        <v>2217400</v>
      </c>
      <c r="P411" s="505">
        <f t="shared" si="49"/>
        <v>0</v>
      </c>
      <c r="Q411" s="505">
        <f t="shared" si="49"/>
        <v>0</v>
      </c>
      <c r="R411" s="505">
        <f t="shared" si="49"/>
        <v>0</v>
      </c>
      <c r="S411" s="555"/>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c r="EA411" s="38"/>
      <c r="EB411" s="38"/>
      <c r="EC411" s="38"/>
      <c r="ED411" s="38"/>
      <c r="EE411" s="38"/>
      <c r="EF411" s="38"/>
      <c r="EG411" s="38"/>
      <c r="EH411" s="38"/>
      <c r="EI411" s="38"/>
      <c r="EJ411" s="38"/>
      <c r="EK411" s="38"/>
      <c r="EL411" s="38"/>
      <c r="EM411" s="38"/>
      <c r="EN411" s="38"/>
      <c r="EO411" s="38"/>
      <c r="EP411" s="38"/>
      <c r="EQ411" s="38"/>
      <c r="ER411" s="38"/>
      <c r="ES411" s="38"/>
      <c r="ET411" s="38"/>
      <c r="EU411" s="38"/>
      <c r="EV411" s="38"/>
      <c r="EW411" s="38"/>
      <c r="EX411" s="38"/>
      <c r="EY411" s="38"/>
      <c r="EZ411" s="38"/>
      <c r="FA411" s="38"/>
      <c r="FB411" s="38"/>
      <c r="FC411" s="38"/>
      <c r="FD411" s="38"/>
      <c r="FE411" s="38"/>
      <c r="FF411" s="38"/>
      <c r="FG411" s="38"/>
      <c r="FH411" s="38"/>
      <c r="FI411" s="38"/>
      <c r="FJ411" s="38"/>
      <c r="FK411" s="38"/>
      <c r="FL411" s="38"/>
      <c r="FM411" s="38"/>
      <c r="FN411" s="38"/>
      <c r="FO411" s="38"/>
      <c r="FP411" s="38"/>
      <c r="FQ411" s="38"/>
      <c r="FR411" s="38"/>
      <c r="FS411" s="38"/>
      <c r="FT411" s="38"/>
      <c r="FU411" s="38"/>
      <c r="FV411" s="38"/>
      <c r="FW411" s="38"/>
      <c r="FX411" s="38"/>
      <c r="FY411" s="38"/>
      <c r="FZ411" s="38"/>
      <c r="GA411" s="38"/>
      <c r="GB411" s="38"/>
      <c r="GC411" s="38"/>
      <c r="GD411" s="38"/>
      <c r="GE411" s="38"/>
      <c r="GF411" s="38"/>
      <c r="GG411" s="38"/>
      <c r="GH411" s="38"/>
      <c r="GI411" s="38"/>
      <c r="GJ411" s="38"/>
      <c r="GK411" s="38"/>
      <c r="GL411" s="38"/>
      <c r="GM411" s="38"/>
      <c r="GN411" s="38"/>
      <c r="GO411" s="38"/>
      <c r="GP411" s="38"/>
      <c r="GQ411" s="38"/>
      <c r="GR411" s="38"/>
      <c r="GS411" s="38"/>
      <c r="GT411" s="38"/>
      <c r="GU411" s="38"/>
      <c r="GV411" s="38"/>
      <c r="GW411" s="38"/>
      <c r="GX411" s="38"/>
      <c r="GY411" s="38"/>
      <c r="GZ411" s="38"/>
      <c r="HA411" s="38"/>
      <c r="HB411" s="38"/>
      <c r="HC411" s="38"/>
      <c r="HD411" s="38"/>
      <c r="HE411" s="38"/>
      <c r="HF411" s="38"/>
      <c r="HG411" s="38"/>
      <c r="HH411" s="38"/>
      <c r="HI411" s="38"/>
      <c r="HJ411" s="38"/>
      <c r="HK411" s="38"/>
      <c r="HL411" s="38"/>
      <c r="HM411" s="38"/>
      <c r="HN411" s="38"/>
      <c r="HO411" s="38"/>
      <c r="HP411" s="38"/>
      <c r="HQ411" s="38"/>
      <c r="HR411" s="38"/>
      <c r="HS411" s="38"/>
      <c r="HT411" s="38"/>
      <c r="HU411" s="38"/>
      <c r="HV411" s="38"/>
      <c r="HW411" s="38"/>
      <c r="HX411" s="38"/>
      <c r="HY411" s="38"/>
      <c r="HZ411" s="38"/>
      <c r="IA411" s="38"/>
      <c r="IB411" s="38"/>
      <c r="IC411" s="38"/>
      <c r="ID411" s="38"/>
      <c r="IE411" s="38"/>
      <c r="IF411" s="38"/>
      <c r="IG411" s="38"/>
      <c r="IH411" s="38"/>
      <c r="II411" s="38"/>
      <c r="IJ411" s="38"/>
      <c r="IK411" s="38"/>
      <c r="IL411" s="38"/>
      <c r="IM411" s="38"/>
      <c r="IN411" s="38"/>
      <c r="IO411" s="38"/>
      <c r="IP411" s="38"/>
      <c r="IQ411" s="38"/>
      <c r="IR411" s="38"/>
      <c r="IS411" s="38"/>
      <c r="IT411" s="38"/>
      <c r="IU411" s="38"/>
      <c r="IV411" s="38"/>
      <c r="IW411" s="38"/>
      <c r="IX411" s="38"/>
      <c r="IY411" s="38"/>
      <c r="IZ411" s="38"/>
      <c r="JA411" s="38"/>
      <c r="JB411" s="38"/>
      <c r="JC411" s="38"/>
      <c r="JD411" s="38"/>
      <c r="JE411" s="38"/>
      <c r="JF411" s="38"/>
      <c r="JG411" s="38"/>
      <c r="JH411" s="38"/>
      <c r="JI411" s="38"/>
      <c r="JJ411" s="38"/>
      <c r="JK411" s="38"/>
      <c r="JL411" s="38"/>
      <c r="JM411" s="38"/>
      <c r="JN411" s="38"/>
      <c r="JO411" s="38"/>
      <c r="JP411" s="38"/>
      <c r="JQ411" s="38"/>
      <c r="JR411" s="38"/>
      <c r="JS411" s="38"/>
      <c r="JT411" s="38"/>
      <c r="JU411" s="38"/>
      <c r="JV411" s="38"/>
      <c r="JW411" s="38"/>
      <c r="JX411" s="38"/>
      <c r="JY411" s="38"/>
      <c r="JZ411" s="38"/>
      <c r="KA411" s="38"/>
      <c r="KB411" s="38"/>
      <c r="KC411" s="38"/>
      <c r="KD411" s="38"/>
      <c r="KE411" s="38"/>
      <c r="KF411" s="38"/>
      <c r="KG411" s="38"/>
      <c r="KH411" s="38"/>
      <c r="KI411" s="38"/>
      <c r="KJ411" s="38"/>
      <c r="KK411" s="38"/>
      <c r="KL411" s="38"/>
      <c r="KM411" s="38"/>
      <c r="KN411" s="38"/>
      <c r="KO411" s="38"/>
      <c r="KP411" s="38"/>
      <c r="KQ411" s="38"/>
      <c r="KR411" s="38"/>
      <c r="KS411" s="38"/>
      <c r="KT411" s="38"/>
      <c r="KU411" s="38"/>
      <c r="KV411" s="38"/>
      <c r="KW411" s="38"/>
      <c r="KX411" s="38"/>
      <c r="KY411" s="38"/>
      <c r="KZ411" s="38"/>
      <c r="LA411" s="38"/>
      <c r="LB411" s="38"/>
      <c r="LC411" s="38"/>
      <c r="LD411" s="38"/>
      <c r="LE411" s="38"/>
      <c r="LF411" s="38"/>
      <c r="LG411" s="38"/>
      <c r="LH411" s="38"/>
      <c r="LI411" s="38"/>
      <c r="LJ411" s="38"/>
      <c r="LK411" s="38"/>
      <c r="LL411" s="38"/>
      <c r="LM411" s="38"/>
      <c r="LN411" s="38"/>
      <c r="LO411" s="38"/>
      <c r="LP411" s="38"/>
      <c r="LQ411" s="38"/>
      <c r="LR411" s="38"/>
      <c r="LS411" s="38"/>
      <c r="LT411" s="38"/>
      <c r="LU411" s="38"/>
      <c r="LV411" s="38"/>
      <c r="LW411" s="38"/>
      <c r="LX411" s="38"/>
      <c r="LY411" s="38"/>
      <c r="LZ411" s="38"/>
      <c r="MA411" s="38"/>
      <c r="MB411" s="38"/>
      <c r="MC411" s="38"/>
      <c r="MD411" s="38"/>
      <c r="ME411" s="38"/>
      <c r="MF411" s="38"/>
      <c r="MG411" s="38"/>
      <c r="MH411" s="38"/>
      <c r="MI411" s="38"/>
      <c r="MJ411" s="38"/>
      <c r="MK411" s="38"/>
      <c r="ML411" s="38"/>
      <c r="MM411" s="38"/>
      <c r="MN411" s="38"/>
      <c r="MO411" s="38"/>
      <c r="MP411" s="38"/>
      <c r="MQ411" s="38"/>
      <c r="MR411" s="38"/>
      <c r="MS411" s="38"/>
      <c r="MT411" s="38"/>
      <c r="MU411" s="38"/>
      <c r="MV411" s="38"/>
      <c r="MW411" s="38"/>
      <c r="MX411" s="38"/>
      <c r="MY411" s="38"/>
      <c r="MZ411" s="38"/>
      <c r="NA411" s="38"/>
      <c r="NB411" s="38"/>
      <c r="NC411" s="38"/>
      <c r="ND411" s="38"/>
      <c r="NE411" s="38"/>
      <c r="NF411" s="38"/>
      <c r="NG411" s="38"/>
      <c r="NH411" s="38"/>
      <c r="NI411" s="38"/>
      <c r="NJ411" s="38"/>
      <c r="NK411" s="38"/>
      <c r="NL411" s="38"/>
      <c r="NM411" s="38"/>
      <c r="NN411" s="38"/>
      <c r="NO411" s="38"/>
      <c r="NP411" s="38"/>
      <c r="NQ411" s="38"/>
      <c r="NR411" s="38"/>
      <c r="NS411" s="38"/>
      <c r="NT411" s="38"/>
      <c r="NU411" s="38"/>
      <c r="NV411" s="38"/>
      <c r="NW411" s="38"/>
      <c r="NX411" s="38"/>
      <c r="NY411" s="38"/>
      <c r="NZ411" s="38"/>
      <c r="OA411" s="38"/>
      <c r="OB411" s="38"/>
      <c r="OC411" s="38"/>
      <c r="OD411" s="38"/>
      <c r="OE411" s="38"/>
      <c r="OF411" s="38"/>
      <c r="OG411" s="38"/>
      <c r="OH411" s="38"/>
      <c r="OI411" s="38"/>
      <c r="OJ411" s="38"/>
      <c r="OK411" s="38"/>
      <c r="OL411" s="38"/>
      <c r="OM411" s="38"/>
      <c r="ON411" s="38"/>
      <c r="OO411" s="38"/>
      <c r="OP411" s="38"/>
      <c r="OQ411" s="38"/>
      <c r="OR411" s="38"/>
      <c r="OS411" s="38"/>
      <c r="OT411" s="38"/>
      <c r="OU411" s="38"/>
      <c r="OV411" s="38"/>
      <c r="OW411" s="38"/>
      <c r="OX411" s="38"/>
      <c r="OY411" s="38"/>
      <c r="OZ411" s="38"/>
      <c r="PA411" s="38"/>
      <c r="PB411" s="38"/>
      <c r="PC411" s="38"/>
      <c r="PD411" s="38"/>
      <c r="PE411" s="38"/>
      <c r="PF411" s="38"/>
      <c r="PG411" s="38"/>
      <c r="PH411" s="38"/>
      <c r="PI411" s="38"/>
      <c r="PJ411" s="38"/>
      <c r="PK411" s="38"/>
      <c r="PL411" s="38"/>
      <c r="PM411" s="38"/>
      <c r="PN411" s="38"/>
      <c r="PO411" s="38"/>
      <c r="PP411" s="38"/>
      <c r="PQ411" s="38"/>
      <c r="PR411" s="38"/>
      <c r="PS411" s="38"/>
      <c r="PT411" s="38"/>
      <c r="PU411" s="38"/>
      <c r="PV411" s="38"/>
      <c r="PW411" s="38"/>
      <c r="PX411" s="38"/>
      <c r="PY411" s="38"/>
      <c r="PZ411" s="38"/>
      <c r="QA411" s="38"/>
      <c r="QB411" s="38"/>
      <c r="QC411" s="38"/>
      <c r="QD411" s="38"/>
      <c r="QE411" s="38"/>
      <c r="QF411" s="38"/>
      <c r="QG411" s="38"/>
      <c r="QH411" s="38"/>
      <c r="QI411" s="38"/>
      <c r="QJ411" s="38"/>
      <c r="QK411" s="38"/>
      <c r="QL411" s="38"/>
      <c r="QM411" s="38"/>
      <c r="QN411" s="38"/>
      <c r="QO411" s="38"/>
      <c r="QP411" s="38"/>
      <c r="QQ411" s="38"/>
      <c r="QR411" s="38"/>
      <c r="QS411" s="38"/>
      <c r="QT411" s="38"/>
      <c r="QU411" s="38"/>
      <c r="QV411" s="38"/>
      <c r="QW411" s="38"/>
      <c r="QX411" s="38"/>
      <c r="QY411" s="38"/>
      <c r="QZ411" s="38"/>
      <c r="RA411" s="38"/>
      <c r="RB411" s="38"/>
      <c r="RC411" s="38"/>
      <c r="RD411" s="38"/>
      <c r="RE411" s="38"/>
      <c r="RF411" s="38"/>
      <c r="RG411" s="38"/>
      <c r="RH411" s="38"/>
      <c r="RI411" s="38"/>
      <c r="RJ411" s="38"/>
      <c r="RK411" s="38"/>
      <c r="RL411" s="38"/>
      <c r="RM411" s="38"/>
      <c r="RN411" s="38"/>
      <c r="RO411" s="38"/>
      <c r="RP411" s="38"/>
      <c r="RQ411" s="38"/>
      <c r="RR411" s="38"/>
      <c r="RS411" s="38"/>
      <c r="RT411" s="38"/>
      <c r="RU411" s="38"/>
      <c r="RV411" s="38"/>
      <c r="RW411" s="38"/>
      <c r="RX411" s="38"/>
      <c r="RY411" s="38"/>
      <c r="RZ411" s="38"/>
      <c r="SA411" s="38"/>
      <c r="SB411" s="38"/>
      <c r="SC411" s="38"/>
      <c r="SD411" s="38"/>
      <c r="SE411" s="38"/>
      <c r="SF411" s="38"/>
      <c r="SG411" s="38"/>
      <c r="SH411" s="38"/>
      <c r="SI411" s="38"/>
      <c r="SJ411" s="38"/>
      <c r="SK411" s="38"/>
      <c r="SL411" s="38"/>
      <c r="SM411" s="38"/>
      <c r="SN411" s="38"/>
      <c r="SO411" s="38"/>
      <c r="SP411" s="38"/>
      <c r="SQ411" s="38"/>
      <c r="SR411" s="38"/>
      <c r="SS411" s="38"/>
      <c r="ST411" s="38"/>
      <c r="SU411" s="38"/>
      <c r="SV411" s="38"/>
      <c r="SW411" s="38"/>
      <c r="SX411" s="38"/>
      <c r="SY411" s="38"/>
      <c r="SZ411" s="38"/>
      <c r="TA411" s="38"/>
      <c r="TB411" s="38"/>
      <c r="TC411" s="38"/>
      <c r="TD411" s="38"/>
      <c r="TE411" s="38"/>
      <c r="TF411" s="38"/>
      <c r="TG411" s="38"/>
      <c r="TH411" s="38"/>
      <c r="TI411" s="38"/>
      <c r="TJ411" s="38"/>
      <c r="TK411" s="38"/>
      <c r="TL411" s="38"/>
      <c r="TM411" s="38"/>
      <c r="TN411" s="38"/>
      <c r="TO411" s="38"/>
      <c r="TP411" s="38"/>
      <c r="TQ411" s="38"/>
      <c r="TR411" s="38"/>
      <c r="TS411" s="38"/>
      <c r="TT411" s="38"/>
      <c r="TU411" s="38"/>
      <c r="TV411" s="38"/>
      <c r="TW411" s="38"/>
      <c r="TX411" s="38"/>
      <c r="TY411" s="38"/>
      <c r="TZ411" s="38"/>
      <c r="UA411" s="38"/>
      <c r="UB411" s="38"/>
      <c r="UC411" s="38"/>
      <c r="UD411" s="38"/>
      <c r="UE411" s="38"/>
      <c r="UF411" s="38"/>
      <c r="UG411" s="38"/>
      <c r="UH411" s="38"/>
      <c r="UI411" s="38"/>
      <c r="UJ411" s="38"/>
      <c r="UK411" s="38"/>
      <c r="UL411" s="38"/>
      <c r="UM411" s="38"/>
      <c r="UN411" s="38"/>
      <c r="UO411" s="38"/>
      <c r="UP411" s="38"/>
      <c r="UQ411" s="38"/>
      <c r="UR411" s="38"/>
      <c r="US411" s="38"/>
      <c r="UT411" s="38"/>
      <c r="UU411" s="38"/>
      <c r="UV411" s="38"/>
      <c r="UW411" s="38"/>
      <c r="UX411" s="38"/>
      <c r="UY411" s="38"/>
      <c r="UZ411" s="38"/>
      <c r="VA411" s="38"/>
      <c r="VB411" s="38"/>
      <c r="VC411" s="38"/>
      <c r="VD411" s="38"/>
      <c r="VE411" s="38"/>
      <c r="VF411" s="38"/>
      <c r="VG411" s="38"/>
      <c r="VH411" s="38"/>
      <c r="VI411" s="38"/>
      <c r="VJ411" s="38"/>
      <c r="VK411" s="38"/>
      <c r="VL411" s="38"/>
      <c r="VM411" s="38"/>
      <c r="VN411" s="38"/>
      <c r="VO411" s="38"/>
      <c r="VP411" s="38"/>
      <c r="VQ411" s="38"/>
      <c r="VR411" s="38"/>
      <c r="VS411" s="38"/>
      <c r="VT411" s="38"/>
      <c r="VU411" s="38"/>
      <c r="VV411" s="38"/>
      <c r="VW411" s="38"/>
      <c r="VX411" s="38"/>
      <c r="VY411" s="38"/>
      <c r="VZ411" s="38"/>
      <c r="WA411" s="38"/>
      <c r="WB411" s="38"/>
      <c r="WC411" s="38"/>
      <c r="WD411" s="38"/>
    </row>
    <row r="412" spans="1:602" s="37" customFormat="1" ht="26.25" customHeight="1">
      <c r="A412" s="507"/>
      <c r="B412" s="603"/>
      <c r="C412" s="601"/>
      <c r="D412" s="531"/>
      <c r="E412" s="56"/>
      <c r="F412" s="56"/>
      <c r="G412" s="556"/>
      <c r="H412" s="56"/>
      <c r="I412" s="519" t="s">
        <v>14</v>
      </c>
      <c r="J412" s="519" t="s">
        <v>141</v>
      </c>
      <c r="K412" s="533" t="s">
        <v>871</v>
      </c>
      <c r="L412" s="519" t="s">
        <v>202</v>
      </c>
      <c r="M412" s="520"/>
      <c r="N412" s="520"/>
      <c r="O412" s="520">
        <v>2151300</v>
      </c>
      <c r="P412" s="521">
        <v>0</v>
      </c>
      <c r="Q412" s="522">
        <v>0</v>
      </c>
      <c r="R412" s="522">
        <v>0</v>
      </c>
      <c r="S412" s="514">
        <v>3</v>
      </c>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c r="EA412" s="38"/>
      <c r="EB412" s="38"/>
      <c r="EC412" s="38"/>
      <c r="ED412" s="38"/>
      <c r="EE412" s="38"/>
      <c r="EF412" s="38"/>
      <c r="EG412" s="38"/>
      <c r="EH412" s="38"/>
      <c r="EI412" s="38"/>
      <c r="EJ412" s="38"/>
      <c r="EK412" s="38"/>
      <c r="EL412" s="38"/>
      <c r="EM412" s="38"/>
      <c r="EN412" s="38"/>
      <c r="EO412" s="38"/>
      <c r="EP412" s="38"/>
      <c r="EQ412" s="38"/>
      <c r="ER412" s="38"/>
      <c r="ES412" s="38"/>
      <c r="ET412" s="38"/>
      <c r="EU412" s="38"/>
      <c r="EV412" s="38"/>
      <c r="EW412" s="38"/>
      <c r="EX412" s="38"/>
      <c r="EY412" s="38"/>
      <c r="EZ412" s="38"/>
      <c r="FA412" s="38"/>
      <c r="FB412" s="38"/>
      <c r="FC412" s="38"/>
      <c r="FD412" s="38"/>
      <c r="FE412" s="38"/>
      <c r="FF412" s="38"/>
      <c r="FG412" s="38"/>
      <c r="FH412" s="38"/>
      <c r="FI412" s="38"/>
      <c r="FJ412" s="38"/>
      <c r="FK412" s="38"/>
      <c r="FL412" s="38"/>
      <c r="FM412" s="38"/>
      <c r="FN412" s="38"/>
      <c r="FO412" s="38"/>
      <c r="FP412" s="38"/>
      <c r="FQ412" s="38"/>
      <c r="FR412" s="38"/>
      <c r="FS412" s="38"/>
      <c r="FT412" s="38"/>
      <c r="FU412" s="38"/>
      <c r="FV412" s="38"/>
      <c r="FW412" s="38"/>
      <c r="FX412" s="38"/>
      <c r="FY412" s="38"/>
      <c r="FZ412" s="38"/>
      <c r="GA412" s="38"/>
      <c r="GB412" s="38"/>
      <c r="GC412" s="38"/>
      <c r="GD412" s="38"/>
      <c r="GE412" s="38"/>
      <c r="GF412" s="38"/>
      <c r="GG412" s="38"/>
      <c r="GH412" s="38"/>
      <c r="GI412" s="38"/>
      <c r="GJ412" s="38"/>
      <c r="GK412" s="38"/>
      <c r="GL412" s="38"/>
      <c r="GM412" s="38"/>
      <c r="GN412" s="38"/>
      <c r="GO412" s="38"/>
      <c r="GP412" s="38"/>
      <c r="GQ412" s="38"/>
      <c r="GR412" s="38"/>
      <c r="GS412" s="38"/>
      <c r="GT412" s="38"/>
      <c r="GU412" s="38"/>
      <c r="GV412" s="38"/>
      <c r="GW412" s="38"/>
      <c r="GX412" s="38"/>
      <c r="GY412" s="38"/>
      <c r="GZ412" s="38"/>
      <c r="HA412" s="38"/>
      <c r="HB412" s="38"/>
      <c r="HC412" s="38"/>
      <c r="HD412" s="38"/>
      <c r="HE412" s="38"/>
      <c r="HF412" s="38"/>
      <c r="HG412" s="38"/>
      <c r="HH412" s="38"/>
      <c r="HI412" s="38"/>
      <c r="HJ412" s="38"/>
      <c r="HK412" s="38"/>
      <c r="HL412" s="38"/>
      <c r="HM412" s="38"/>
      <c r="HN412" s="38"/>
      <c r="HO412" s="38"/>
      <c r="HP412" s="38"/>
      <c r="HQ412" s="38"/>
      <c r="HR412" s="38"/>
      <c r="HS412" s="38"/>
      <c r="HT412" s="38"/>
      <c r="HU412" s="38"/>
      <c r="HV412" s="38"/>
      <c r="HW412" s="38"/>
      <c r="HX412" s="38"/>
      <c r="HY412" s="38"/>
      <c r="HZ412" s="38"/>
      <c r="IA412" s="38"/>
      <c r="IB412" s="38"/>
      <c r="IC412" s="38"/>
      <c r="ID412" s="38"/>
      <c r="IE412" s="38"/>
      <c r="IF412" s="38"/>
      <c r="IG412" s="38"/>
      <c r="IH412" s="38"/>
      <c r="II412" s="38"/>
      <c r="IJ412" s="38"/>
      <c r="IK412" s="38"/>
      <c r="IL412" s="38"/>
      <c r="IM412" s="38"/>
      <c r="IN412" s="38"/>
      <c r="IO412" s="38"/>
      <c r="IP412" s="38"/>
      <c r="IQ412" s="38"/>
      <c r="IR412" s="38"/>
      <c r="IS412" s="38"/>
      <c r="IT412" s="38"/>
      <c r="IU412" s="38"/>
      <c r="IV412" s="38"/>
      <c r="IW412" s="38"/>
      <c r="IX412" s="38"/>
      <c r="IY412" s="38"/>
      <c r="IZ412" s="38"/>
      <c r="JA412" s="38"/>
      <c r="JB412" s="38"/>
      <c r="JC412" s="38"/>
      <c r="JD412" s="38"/>
      <c r="JE412" s="38"/>
      <c r="JF412" s="38"/>
      <c r="JG412" s="38"/>
      <c r="JH412" s="38"/>
      <c r="JI412" s="38"/>
      <c r="JJ412" s="38"/>
      <c r="JK412" s="38"/>
      <c r="JL412" s="38"/>
      <c r="JM412" s="38"/>
      <c r="JN412" s="38"/>
      <c r="JO412" s="38"/>
      <c r="JP412" s="38"/>
      <c r="JQ412" s="38"/>
      <c r="JR412" s="38"/>
      <c r="JS412" s="38"/>
      <c r="JT412" s="38"/>
      <c r="JU412" s="38"/>
      <c r="JV412" s="38"/>
      <c r="JW412" s="38"/>
      <c r="JX412" s="38"/>
      <c r="JY412" s="38"/>
      <c r="JZ412" s="38"/>
      <c r="KA412" s="38"/>
      <c r="KB412" s="38"/>
      <c r="KC412" s="38"/>
      <c r="KD412" s="38"/>
      <c r="KE412" s="38"/>
      <c r="KF412" s="38"/>
      <c r="KG412" s="38"/>
      <c r="KH412" s="38"/>
      <c r="KI412" s="38"/>
      <c r="KJ412" s="38"/>
      <c r="KK412" s="38"/>
      <c r="KL412" s="38"/>
      <c r="KM412" s="38"/>
      <c r="KN412" s="38"/>
      <c r="KO412" s="38"/>
      <c r="KP412" s="38"/>
      <c r="KQ412" s="38"/>
      <c r="KR412" s="38"/>
      <c r="KS412" s="38"/>
      <c r="KT412" s="38"/>
      <c r="KU412" s="38"/>
      <c r="KV412" s="38"/>
      <c r="KW412" s="38"/>
      <c r="KX412" s="38"/>
      <c r="KY412" s="38"/>
      <c r="KZ412" s="38"/>
      <c r="LA412" s="38"/>
      <c r="LB412" s="38"/>
      <c r="LC412" s="38"/>
      <c r="LD412" s="38"/>
      <c r="LE412" s="38"/>
      <c r="LF412" s="38"/>
      <c r="LG412" s="38"/>
      <c r="LH412" s="38"/>
      <c r="LI412" s="38"/>
      <c r="LJ412" s="38"/>
      <c r="LK412" s="38"/>
      <c r="LL412" s="38"/>
      <c r="LM412" s="38"/>
      <c r="LN412" s="38"/>
      <c r="LO412" s="38"/>
      <c r="LP412" s="38"/>
      <c r="LQ412" s="38"/>
      <c r="LR412" s="38"/>
      <c r="LS412" s="38"/>
      <c r="LT412" s="38"/>
      <c r="LU412" s="38"/>
      <c r="LV412" s="38"/>
      <c r="LW412" s="38"/>
      <c r="LX412" s="38"/>
      <c r="LY412" s="38"/>
      <c r="LZ412" s="38"/>
      <c r="MA412" s="38"/>
      <c r="MB412" s="38"/>
      <c r="MC412" s="38"/>
      <c r="MD412" s="38"/>
      <c r="ME412" s="38"/>
      <c r="MF412" s="38"/>
      <c r="MG412" s="38"/>
      <c r="MH412" s="38"/>
      <c r="MI412" s="38"/>
      <c r="MJ412" s="38"/>
      <c r="MK412" s="38"/>
      <c r="ML412" s="38"/>
      <c r="MM412" s="38"/>
      <c r="MN412" s="38"/>
      <c r="MO412" s="38"/>
      <c r="MP412" s="38"/>
      <c r="MQ412" s="38"/>
      <c r="MR412" s="38"/>
      <c r="MS412" s="38"/>
      <c r="MT412" s="38"/>
      <c r="MU412" s="38"/>
      <c r="MV412" s="38"/>
      <c r="MW412" s="38"/>
      <c r="MX412" s="38"/>
      <c r="MY412" s="38"/>
      <c r="MZ412" s="38"/>
      <c r="NA412" s="38"/>
      <c r="NB412" s="38"/>
      <c r="NC412" s="38"/>
      <c r="ND412" s="38"/>
      <c r="NE412" s="38"/>
      <c r="NF412" s="38"/>
      <c r="NG412" s="38"/>
      <c r="NH412" s="38"/>
      <c r="NI412" s="38"/>
      <c r="NJ412" s="38"/>
      <c r="NK412" s="38"/>
      <c r="NL412" s="38"/>
      <c r="NM412" s="38"/>
      <c r="NN412" s="38"/>
      <c r="NO412" s="38"/>
      <c r="NP412" s="38"/>
      <c r="NQ412" s="38"/>
      <c r="NR412" s="38"/>
      <c r="NS412" s="38"/>
      <c r="NT412" s="38"/>
      <c r="NU412" s="38"/>
      <c r="NV412" s="38"/>
      <c r="NW412" s="38"/>
      <c r="NX412" s="38"/>
      <c r="NY412" s="38"/>
      <c r="NZ412" s="38"/>
      <c r="OA412" s="38"/>
      <c r="OB412" s="38"/>
      <c r="OC412" s="38"/>
      <c r="OD412" s="38"/>
      <c r="OE412" s="38"/>
      <c r="OF412" s="38"/>
      <c r="OG412" s="38"/>
      <c r="OH412" s="38"/>
      <c r="OI412" s="38"/>
      <c r="OJ412" s="38"/>
      <c r="OK412" s="38"/>
      <c r="OL412" s="38"/>
      <c r="OM412" s="38"/>
      <c r="ON412" s="38"/>
      <c r="OO412" s="38"/>
      <c r="OP412" s="38"/>
      <c r="OQ412" s="38"/>
      <c r="OR412" s="38"/>
      <c r="OS412" s="38"/>
      <c r="OT412" s="38"/>
      <c r="OU412" s="38"/>
      <c r="OV412" s="38"/>
      <c r="OW412" s="38"/>
      <c r="OX412" s="38"/>
      <c r="OY412" s="38"/>
      <c r="OZ412" s="38"/>
      <c r="PA412" s="38"/>
      <c r="PB412" s="38"/>
      <c r="PC412" s="38"/>
      <c r="PD412" s="38"/>
      <c r="PE412" s="38"/>
      <c r="PF412" s="38"/>
      <c r="PG412" s="38"/>
      <c r="PH412" s="38"/>
      <c r="PI412" s="38"/>
      <c r="PJ412" s="38"/>
      <c r="PK412" s="38"/>
      <c r="PL412" s="38"/>
      <c r="PM412" s="38"/>
      <c r="PN412" s="38"/>
      <c r="PO412" s="38"/>
      <c r="PP412" s="38"/>
      <c r="PQ412" s="38"/>
      <c r="PR412" s="38"/>
      <c r="PS412" s="38"/>
      <c r="PT412" s="38"/>
      <c r="PU412" s="38"/>
      <c r="PV412" s="38"/>
      <c r="PW412" s="38"/>
      <c r="PX412" s="38"/>
      <c r="PY412" s="38"/>
      <c r="PZ412" s="38"/>
      <c r="QA412" s="38"/>
      <c r="QB412" s="38"/>
      <c r="QC412" s="38"/>
      <c r="QD412" s="38"/>
      <c r="QE412" s="38"/>
      <c r="QF412" s="38"/>
      <c r="QG412" s="38"/>
      <c r="QH412" s="38"/>
      <c r="QI412" s="38"/>
      <c r="QJ412" s="38"/>
      <c r="QK412" s="38"/>
      <c r="QL412" s="38"/>
      <c r="QM412" s="38"/>
      <c r="QN412" s="38"/>
      <c r="QO412" s="38"/>
      <c r="QP412" s="38"/>
      <c r="QQ412" s="38"/>
      <c r="QR412" s="38"/>
      <c r="QS412" s="38"/>
      <c r="QT412" s="38"/>
      <c r="QU412" s="38"/>
      <c r="QV412" s="38"/>
      <c r="QW412" s="38"/>
      <c r="QX412" s="38"/>
      <c r="QY412" s="38"/>
      <c r="QZ412" s="38"/>
      <c r="RA412" s="38"/>
      <c r="RB412" s="38"/>
      <c r="RC412" s="38"/>
      <c r="RD412" s="38"/>
      <c r="RE412" s="38"/>
      <c r="RF412" s="38"/>
      <c r="RG412" s="38"/>
      <c r="RH412" s="38"/>
      <c r="RI412" s="38"/>
      <c r="RJ412" s="38"/>
      <c r="RK412" s="38"/>
      <c r="RL412" s="38"/>
      <c r="RM412" s="38"/>
      <c r="RN412" s="38"/>
      <c r="RO412" s="38"/>
      <c r="RP412" s="38"/>
      <c r="RQ412" s="38"/>
      <c r="RR412" s="38"/>
      <c r="RS412" s="38"/>
      <c r="RT412" s="38"/>
      <c r="RU412" s="38"/>
      <c r="RV412" s="38"/>
      <c r="RW412" s="38"/>
      <c r="RX412" s="38"/>
      <c r="RY412" s="38"/>
      <c r="RZ412" s="38"/>
      <c r="SA412" s="38"/>
      <c r="SB412" s="38"/>
      <c r="SC412" s="38"/>
      <c r="SD412" s="38"/>
      <c r="SE412" s="38"/>
      <c r="SF412" s="38"/>
      <c r="SG412" s="38"/>
      <c r="SH412" s="38"/>
      <c r="SI412" s="38"/>
      <c r="SJ412" s="38"/>
      <c r="SK412" s="38"/>
      <c r="SL412" s="38"/>
      <c r="SM412" s="38"/>
      <c r="SN412" s="38"/>
      <c r="SO412" s="38"/>
      <c r="SP412" s="38"/>
      <c r="SQ412" s="38"/>
      <c r="SR412" s="38"/>
      <c r="SS412" s="38"/>
      <c r="ST412" s="38"/>
      <c r="SU412" s="38"/>
      <c r="SV412" s="38"/>
      <c r="SW412" s="38"/>
      <c r="SX412" s="38"/>
      <c r="SY412" s="38"/>
      <c r="SZ412" s="38"/>
      <c r="TA412" s="38"/>
      <c r="TB412" s="38"/>
      <c r="TC412" s="38"/>
      <c r="TD412" s="38"/>
      <c r="TE412" s="38"/>
      <c r="TF412" s="38"/>
      <c r="TG412" s="38"/>
      <c r="TH412" s="38"/>
      <c r="TI412" s="38"/>
      <c r="TJ412" s="38"/>
      <c r="TK412" s="38"/>
      <c r="TL412" s="38"/>
      <c r="TM412" s="38"/>
      <c r="TN412" s="38"/>
      <c r="TO412" s="38"/>
      <c r="TP412" s="38"/>
      <c r="TQ412" s="38"/>
      <c r="TR412" s="38"/>
      <c r="TS412" s="38"/>
      <c r="TT412" s="38"/>
      <c r="TU412" s="38"/>
      <c r="TV412" s="38"/>
      <c r="TW412" s="38"/>
      <c r="TX412" s="38"/>
      <c r="TY412" s="38"/>
      <c r="TZ412" s="38"/>
      <c r="UA412" s="38"/>
      <c r="UB412" s="38"/>
      <c r="UC412" s="38"/>
      <c r="UD412" s="38"/>
      <c r="UE412" s="38"/>
      <c r="UF412" s="38"/>
      <c r="UG412" s="38"/>
      <c r="UH412" s="38"/>
      <c r="UI412" s="38"/>
      <c r="UJ412" s="38"/>
      <c r="UK412" s="38"/>
      <c r="UL412" s="38"/>
      <c r="UM412" s="38"/>
      <c r="UN412" s="38"/>
      <c r="UO412" s="38"/>
      <c r="UP412" s="38"/>
      <c r="UQ412" s="38"/>
      <c r="UR412" s="38"/>
      <c r="US412" s="38"/>
      <c r="UT412" s="38"/>
      <c r="UU412" s="38"/>
      <c r="UV412" s="38"/>
      <c r="UW412" s="38"/>
      <c r="UX412" s="38"/>
      <c r="UY412" s="38"/>
      <c r="UZ412" s="38"/>
      <c r="VA412" s="38"/>
      <c r="VB412" s="38"/>
      <c r="VC412" s="38"/>
      <c r="VD412" s="38"/>
      <c r="VE412" s="38"/>
      <c r="VF412" s="38"/>
      <c r="VG412" s="38"/>
      <c r="VH412" s="38"/>
      <c r="VI412" s="38"/>
      <c r="VJ412" s="38"/>
      <c r="VK412" s="38"/>
      <c r="VL412" s="38"/>
      <c r="VM412" s="38"/>
      <c r="VN412" s="38"/>
      <c r="VO412" s="38"/>
      <c r="VP412" s="38"/>
      <c r="VQ412" s="38"/>
      <c r="VR412" s="38"/>
      <c r="VS412" s="38"/>
      <c r="VT412" s="38"/>
      <c r="VU412" s="38"/>
      <c r="VV412" s="38"/>
      <c r="VW412" s="38"/>
      <c r="VX412" s="38"/>
      <c r="VY412" s="38"/>
      <c r="VZ412" s="38"/>
      <c r="WA412" s="38"/>
      <c r="WB412" s="38"/>
      <c r="WC412" s="38"/>
      <c r="WD412" s="38"/>
    </row>
    <row r="413" spans="1:602" s="37" customFormat="1" ht="23.25" customHeight="1">
      <c r="A413" s="507"/>
      <c r="B413" s="605" t="s">
        <v>874</v>
      </c>
      <c r="C413" s="601"/>
      <c r="D413" s="531"/>
      <c r="E413" s="56"/>
      <c r="F413" s="56"/>
      <c r="G413" s="556"/>
      <c r="H413" s="56"/>
      <c r="I413" s="519" t="s">
        <v>14</v>
      </c>
      <c r="J413" s="519" t="s">
        <v>141</v>
      </c>
      <c r="K413" s="533" t="s">
        <v>871</v>
      </c>
      <c r="L413" s="519" t="s">
        <v>202</v>
      </c>
      <c r="M413" s="520"/>
      <c r="N413" s="520"/>
      <c r="O413" s="520">
        <v>43900</v>
      </c>
      <c r="P413" s="521">
        <v>0</v>
      </c>
      <c r="Q413" s="522">
        <v>0</v>
      </c>
      <c r="R413" s="522">
        <v>0</v>
      </c>
      <c r="S413" s="514">
        <v>3</v>
      </c>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c r="EA413" s="38"/>
      <c r="EB413" s="38"/>
      <c r="EC413" s="38"/>
      <c r="ED413" s="38"/>
      <c r="EE413" s="38"/>
      <c r="EF413" s="38"/>
      <c r="EG413" s="38"/>
      <c r="EH413" s="38"/>
      <c r="EI413" s="38"/>
      <c r="EJ413" s="38"/>
      <c r="EK413" s="38"/>
      <c r="EL413" s="38"/>
      <c r="EM413" s="38"/>
      <c r="EN413" s="38"/>
      <c r="EO413" s="38"/>
      <c r="EP413" s="38"/>
      <c r="EQ413" s="38"/>
      <c r="ER413" s="38"/>
      <c r="ES413" s="38"/>
      <c r="ET413" s="38"/>
      <c r="EU413" s="38"/>
      <c r="EV413" s="38"/>
      <c r="EW413" s="38"/>
      <c r="EX413" s="38"/>
      <c r="EY413" s="38"/>
      <c r="EZ413" s="38"/>
      <c r="FA413" s="38"/>
      <c r="FB413" s="38"/>
      <c r="FC413" s="38"/>
      <c r="FD413" s="38"/>
      <c r="FE413" s="38"/>
      <c r="FF413" s="38"/>
      <c r="FG413" s="38"/>
      <c r="FH413" s="38"/>
      <c r="FI413" s="38"/>
      <c r="FJ413" s="38"/>
      <c r="FK413" s="38"/>
      <c r="FL413" s="38"/>
      <c r="FM413" s="38"/>
      <c r="FN413" s="38"/>
      <c r="FO413" s="38"/>
      <c r="FP413" s="38"/>
      <c r="FQ413" s="38"/>
      <c r="FR413" s="38"/>
      <c r="FS413" s="38"/>
      <c r="FT413" s="38"/>
      <c r="FU413" s="38"/>
      <c r="FV413" s="38"/>
      <c r="FW413" s="38"/>
      <c r="FX413" s="38"/>
      <c r="FY413" s="38"/>
      <c r="FZ413" s="38"/>
      <c r="GA413" s="38"/>
      <c r="GB413" s="38"/>
      <c r="GC413" s="38"/>
      <c r="GD413" s="38"/>
      <c r="GE413" s="38"/>
      <c r="GF413" s="38"/>
      <c r="GG413" s="38"/>
      <c r="GH413" s="38"/>
      <c r="GI413" s="38"/>
      <c r="GJ413" s="38"/>
      <c r="GK413" s="38"/>
      <c r="GL413" s="38"/>
      <c r="GM413" s="38"/>
      <c r="GN413" s="38"/>
      <c r="GO413" s="38"/>
      <c r="GP413" s="38"/>
      <c r="GQ413" s="38"/>
      <c r="GR413" s="38"/>
      <c r="GS413" s="38"/>
      <c r="GT413" s="38"/>
      <c r="GU413" s="38"/>
      <c r="GV413" s="38"/>
      <c r="GW413" s="38"/>
      <c r="GX413" s="38"/>
      <c r="GY413" s="38"/>
      <c r="GZ413" s="38"/>
      <c r="HA413" s="38"/>
      <c r="HB413" s="38"/>
      <c r="HC413" s="38"/>
      <c r="HD413" s="38"/>
      <c r="HE413" s="38"/>
      <c r="HF413" s="38"/>
      <c r="HG413" s="38"/>
      <c r="HH413" s="38"/>
      <c r="HI413" s="38"/>
      <c r="HJ413" s="38"/>
      <c r="HK413" s="38"/>
      <c r="HL413" s="38"/>
      <c r="HM413" s="38"/>
      <c r="HN413" s="38"/>
      <c r="HO413" s="38"/>
      <c r="HP413" s="38"/>
      <c r="HQ413" s="38"/>
      <c r="HR413" s="38"/>
      <c r="HS413" s="38"/>
      <c r="HT413" s="38"/>
      <c r="HU413" s="38"/>
      <c r="HV413" s="38"/>
      <c r="HW413" s="38"/>
      <c r="HX413" s="38"/>
      <c r="HY413" s="38"/>
      <c r="HZ413" s="38"/>
      <c r="IA413" s="38"/>
      <c r="IB413" s="38"/>
      <c r="IC413" s="38"/>
      <c r="ID413" s="38"/>
      <c r="IE413" s="38"/>
      <c r="IF413" s="38"/>
      <c r="IG413" s="38"/>
      <c r="IH413" s="38"/>
      <c r="II413" s="38"/>
      <c r="IJ413" s="38"/>
      <c r="IK413" s="38"/>
      <c r="IL413" s="38"/>
      <c r="IM413" s="38"/>
      <c r="IN413" s="38"/>
      <c r="IO413" s="38"/>
      <c r="IP413" s="38"/>
      <c r="IQ413" s="38"/>
      <c r="IR413" s="38"/>
      <c r="IS413" s="38"/>
      <c r="IT413" s="38"/>
      <c r="IU413" s="38"/>
      <c r="IV413" s="38"/>
      <c r="IW413" s="38"/>
      <c r="IX413" s="38"/>
      <c r="IY413" s="38"/>
      <c r="IZ413" s="38"/>
      <c r="JA413" s="38"/>
      <c r="JB413" s="38"/>
      <c r="JC413" s="38"/>
      <c r="JD413" s="38"/>
      <c r="JE413" s="38"/>
      <c r="JF413" s="38"/>
      <c r="JG413" s="38"/>
      <c r="JH413" s="38"/>
      <c r="JI413" s="38"/>
      <c r="JJ413" s="38"/>
      <c r="JK413" s="38"/>
      <c r="JL413" s="38"/>
      <c r="JM413" s="38"/>
      <c r="JN413" s="38"/>
      <c r="JO413" s="38"/>
      <c r="JP413" s="38"/>
      <c r="JQ413" s="38"/>
      <c r="JR413" s="38"/>
      <c r="JS413" s="38"/>
      <c r="JT413" s="38"/>
      <c r="JU413" s="38"/>
      <c r="JV413" s="38"/>
      <c r="JW413" s="38"/>
      <c r="JX413" s="38"/>
      <c r="JY413" s="38"/>
      <c r="JZ413" s="38"/>
      <c r="KA413" s="38"/>
      <c r="KB413" s="38"/>
      <c r="KC413" s="38"/>
      <c r="KD413" s="38"/>
      <c r="KE413" s="38"/>
      <c r="KF413" s="38"/>
      <c r="KG413" s="38"/>
      <c r="KH413" s="38"/>
      <c r="KI413" s="38"/>
      <c r="KJ413" s="38"/>
      <c r="KK413" s="38"/>
      <c r="KL413" s="38"/>
      <c r="KM413" s="38"/>
      <c r="KN413" s="38"/>
      <c r="KO413" s="38"/>
      <c r="KP413" s="38"/>
      <c r="KQ413" s="38"/>
      <c r="KR413" s="38"/>
      <c r="KS413" s="38"/>
      <c r="KT413" s="38"/>
      <c r="KU413" s="38"/>
      <c r="KV413" s="38"/>
      <c r="KW413" s="38"/>
      <c r="KX413" s="38"/>
      <c r="KY413" s="38"/>
      <c r="KZ413" s="38"/>
      <c r="LA413" s="38"/>
      <c r="LB413" s="38"/>
      <c r="LC413" s="38"/>
      <c r="LD413" s="38"/>
      <c r="LE413" s="38"/>
      <c r="LF413" s="38"/>
      <c r="LG413" s="38"/>
      <c r="LH413" s="38"/>
      <c r="LI413" s="38"/>
      <c r="LJ413" s="38"/>
      <c r="LK413" s="38"/>
      <c r="LL413" s="38"/>
      <c r="LM413" s="38"/>
      <c r="LN413" s="38"/>
      <c r="LO413" s="38"/>
      <c r="LP413" s="38"/>
      <c r="LQ413" s="38"/>
      <c r="LR413" s="38"/>
      <c r="LS413" s="38"/>
      <c r="LT413" s="38"/>
      <c r="LU413" s="38"/>
      <c r="LV413" s="38"/>
      <c r="LW413" s="38"/>
      <c r="LX413" s="38"/>
      <c r="LY413" s="38"/>
      <c r="LZ413" s="38"/>
      <c r="MA413" s="38"/>
      <c r="MB413" s="38"/>
      <c r="MC413" s="38"/>
      <c r="MD413" s="38"/>
      <c r="ME413" s="38"/>
      <c r="MF413" s="38"/>
      <c r="MG413" s="38"/>
      <c r="MH413" s="38"/>
      <c r="MI413" s="38"/>
      <c r="MJ413" s="38"/>
      <c r="MK413" s="38"/>
      <c r="ML413" s="38"/>
      <c r="MM413" s="38"/>
      <c r="MN413" s="38"/>
      <c r="MO413" s="38"/>
      <c r="MP413" s="38"/>
      <c r="MQ413" s="38"/>
      <c r="MR413" s="38"/>
      <c r="MS413" s="38"/>
      <c r="MT413" s="38"/>
      <c r="MU413" s="38"/>
      <c r="MV413" s="38"/>
      <c r="MW413" s="38"/>
      <c r="MX413" s="38"/>
      <c r="MY413" s="38"/>
      <c r="MZ413" s="38"/>
      <c r="NA413" s="38"/>
      <c r="NB413" s="38"/>
      <c r="NC413" s="38"/>
      <c r="ND413" s="38"/>
      <c r="NE413" s="38"/>
      <c r="NF413" s="38"/>
      <c r="NG413" s="38"/>
      <c r="NH413" s="38"/>
      <c r="NI413" s="38"/>
      <c r="NJ413" s="38"/>
      <c r="NK413" s="38"/>
      <c r="NL413" s="38"/>
      <c r="NM413" s="38"/>
      <c r="NN413" s="38"/>
      <c r="NO413" s="38"/>
      <c r="NP413" s="38"/>
      <c r="NQ413" s="38"/>
      <c r="NR413" s="38"/>
      <c r="NS413" s="38"/>
      <c r="NT413" s="38"/>
      <c r="NU413" s="38"/>
      <c r="NV413" s="38"/>
      <c r="NW413" s="38"/>
      <c r="NX413" s="38"/>
      <c r="NY413" s="38"/>
      <c r="NZ413" s="38"/>
      <c r="OA413" s="38"/>
      <c r="OB413" s="38"/>
      <c r="OC413" s="38"/>
      <c r="OD413" s="38"/>
      <c r="OE413" s="38"/>
      <c r="OF413" s="38"/>
      <c r="OG413" s="38"/>
      <c r="OH413" s="38"/>
      <c r="OI413" s="38"/>
      <c r="OJ413" s="38"/>
      <c r="OK413" s="38"/>
      <c r="OL413" s="38"/>
      <c r="OM413" s="38"/>
      <c r="ON413" s="38"/>
      <c r="OO413" s="38"/>
      <c r="OP413" s="38"/>
      <c r="OQ413" s="38"/>
      <c r="OR413" s="38"/>
      <c r="OS413" s="38"/>
      <c r="OT413" s="38"/>
      <c r="OU413" s="38"/>
      <c r="OV413" s="38"/>
      <c r="OW413" s="38"/>
      <c r="OX413" s="38"/>
      <c r="OY413" s="38"/>
      <c r="OZ413" s="38"/>
      <c r="PA413" s="38"/>
      <c r="PB413" s="38"/>
      <c r="PC413" s="38"/>
      <c r="PD413" s="38"/>
      <c r="PE413" s="38"/>
      <c r="PF413" s="38"/>
      <c r="PG413" s="38"/>
      <c r="PH413" s="38"/>
      <c r="PI413" s="38"/>
      <c r="PJ413" s="38"/>
      <c r="PK413" s="38"/>
      <c r="PL413" s="38"/>
      <c r="PM413" s="38"/>
      <c r="PN413" s="38"/>
      <c r="PO413" s="38"/>
      <c r="PP413" s="38"/>
      <c r="PQ413" s="38"/>
      <c r="PR413" s="38"/>
      <c r="PS413" s="38"/>
      <c r="PT413" s="38"/>
      <c r="PU413" s="38"/>
      <c r="PV413" s="38"/>
      <c r="PW413" s="38"/>
      <c r="PX413" s="38"/>
      <c r="PY413" s="38"/>
      <c r="PZ413" s="38"/>
      <c r="QA413" s="38"/>
      <c r="QB413" s="38"/>
      <c r="QC413" s="38"/>
      <c r="QD413" s="38"/>
      <c r="QE413" s="38"/>
      <c r="QF413" s="38"/>
      <c r="QG413" s="38"/>
      <c r="QH413" s="38"/>
      <c r="QI413" s="38"/>
      <c r="QJ413" s="38"/>
      <c r="QK413" s="38"/>
      <c r="QL413" s="38"/>
      <c r="QM413" s="38"/>
      <c r="QN413" s="38"/>
      <c r="QO413" s="38"/>
      <c r="QP413" s="38"/>
      <c r="QQ413" s="38"/>
      <c r="QR413" s="38"/>
      <c r="QS413" s="38"/>
      <c r="QT413" s="38"/>
      <c r="QU413" s="38"/>
      <c r="QV413" s="38"/>
      <c r="QW413" s="38"/>
      <c r="QX413" s="38"/>
      <c r="QY413" s="38"/>
      <c r="QZ413" s="38"/>
      <c r="RA413" s="38"/>
      <c r="RB413" s="38"/>
      <c r="RC413" s="38"/>
      <c r="RD413" s="38"/>
      <c r="RE413" s="38"/>
      <c r="RF413" s="38"/>
      <c r="RG413" s="38"/>
      <c r="RH413" s="38"/>
      <c r="RI413" s="38"/>
      <c r="RJ413" s="38"/>
      <c r="RK413" s="38"/>
      <c r="RL413" s="38"/>
      <c r="RM413" s="38"/>
      <c r="RN413" s="38"/>
      <c r="RO413" s="38"/>
      <c r="RP413" s="38"/>
      <c r="RQ413" s="38"/>
      <c r="RR413" s="38"/>
      <c r="RS413" s="38"/>
      <c r="RT413" s="38"/>
      <c r="RU413" s="38"/>
      <c r="RV413" s="38"/>
      <c r="RW413" s="38"/>
      <c r="RX413" s="38"/>
      <c r="RY413" s="38"/>
      <c r="RZ413" s="38"/>
      <c r="SA413" s="38"/>
      <c r="SB413" s="38"/>
      <c r="SC413" s="38"/>
      <c r="SD413" s="38"/>
      <c r="SE413" s="38"/>
      <c r="SF413" s="38"/>
      <c r="SG413" s="38"/>
      <c r="SH413" s="38"/>
      <c r="SI413" s="38"/>
      <c r="SJ413" s="38"/>
      <c r="SK413" s="38"/>
      <c r="SL413" s="38"/>
      <c r="SM413" s="38"/>
      <c r="SN413" s="38"/>
      <c r="SO413" s="38"/>
      <c r="SP413" s="38"/>
      <c r="SQ413" s="38"/>
      <c r="SR413" s="38"/>
      <c r="SS413" s="38"/>
      <c r="ST413" s="38"/>
      <c r="SU413" s="38"/>
      <c r="SV413" s="38"/>
      <c r="SW413" s="38"/>
      <c r="SX413" s="38"/>
      <c r="SY413" s="38"/>
      <c r="SZ413" s="38"/>
      <c r="TA413" s="38"/>
      <c r="TB413" s="38"/>
      <c r="TC413" s="38"/>
      <c r="TD413" s="38"/>
      <c r="TE413" s="38"/>
      <c r="TF413" s="38"/>
      <c r="TG413" s="38"/>
      <c r="TH413" s="38"/>
      <c r="TI413" s="38"/>
      <c r="TJ413" s="38"/>
      <c r="TK413" s="38"/>
      <c r="TL413" s="38"/>
      <c r="TM413" s="38"/>
      <c r="TN413" s="38"/>
      <c r="TO413" s="38"/>
      <c r="TP413" s="38"/>
      <c r="TQ413" s="38"/>
      <c r="TR413" s="38"/>
      <c r="TS413" s="38"/>
      <c r="TT413" s="38"/>
      <c r="TU413" s="38"/>
      <c r="TV413" s="38"/>
      <c r="TW413" s="38"/>
      <c r="TX413" s="38"/>
      <c r="TY413" s="38"/>
      <c r="TZ413" s="38"/>
      <c r="UA413" s="38"/>
      <c r="UB413" s="38"/>
      <c r="UC413" s="38"/>
      <c r="UD413" s="38"/>
      <c r="UE413" s="38"/>
      <c r="UF413" s="38"/>
      <c r="UG413" s="38"/>
      <c r="UH413" s="38"/>
      <c r="UI413" s="38"/>
      <c r="UJ413" s="38"/>
      <c r="UK413" s="38"/>
      <c r="UL413" s="38"/>
      <c r="UM413" s="38"/>
      <c r="UN413" s="38"/>
      <c r="UO413" s="38"/>
      <c r="UP413" s="38"/>
      <c r="UQ413" s="38"/>
      <c r="UR413" s="38"/>
      <c r="US413" s="38"/>
      <c r="UT413" s="38"/>
      <c r="UU413" s="38"/>
      <c r="UV413" s="38"/>
      <c r="UW413" s="38"/>
      <c r="UX413" s="38"/>
      <c r="UY413" s="38"/>
      <c r="UZ413" s="38"/>
      <c r="VA413" s="38"/>
      <c r="VB413" s="38"/>
      <c r="VC413" s="38"/>
      <c r="VD413" s="38"/>
      <c r="VE413" s="38"/>
      <c r="VF413" s="38"/>
      <c r="VG413" s="38"/>
      <c r="VH413" s="38"/>
      <c r="VI413" s="38"/>
      <c r="VJ413" s="38"/>
      <c r="VK413" s="38"/>
      <c r="VL413" s="38"/>
      <c r="VM413" s="38"/>
      <c r="VN413" s="38"/>
      <c r="VO413" s="38"/>
      <c r="VP413" s="38"/>
      <c r="VQ413" s="38"/>
      <c r="VR413" s="38"/>
      <c r="VS413" s="38"/>
      <c r="VT413" s="38"/>
      <c r="VU413" s="38"/>
      <c r="VV413" s="38"/>
      <c r="VW413" s="38"/>
      <c r="VX413" s="38"/>
      <c r="VY413" s="38"/>
      <c r="VZ413" s="38"/>
      <c r="WA413" s="38"/>
      <c r="WB413" s="38"/>
      <c r="WC413" s="38"/>
      <c r="WD413" s="38"/>
    </row>
    <row r="414" spans="1:602" s="37" customFormat="1" ht="27.75" customHeight="1">
      <c r="A414" s="507"/>
      <c r="B414" s="605" t="s">
        <v>875</v>
      </c>
      <c r="C414" s="603"/>
      <c r="D414" s="51"/>
      <c r="E414" s="57"/>
      <c r="F414" s="57"/>
      <c r="G414" s="526"/>
      <c r="H414" s="57"/>
      <c r="I414" s="519" t="s">
        <v>14</v>
      </c>
      <c r="J414" s="519" t="s">
        <v>141</v>
      </c>
      <c r="K414" s="533" t="s">
        <v>871</v>
      </c>
      <c r="L414" s="519" t="s">
        <v>202</v>
      </c>
      <c r="M414" s="520"/>
      <c r="N414" s="520"/>
      <c r="O414" s="520">
        <v>22200</v>
      </c>
      <c r="P414" s="521">
        <v>0</v>
      </c>
      <c r="Q414" s="522">
        <v>0</v>
      </c>
      <c r="R414" s="522">
        <v>0</v>
      </c>
      <c r="S414" s="514">
        <v>3</v>
      </c>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c r="DX414" s="38"/>
      <c r="DY414" s="38"/>
      <c r="DZ414" s="38"/>
      <c r="EA414" s="38"/>
      <c r="EB414" s="38"/>
      <c r="EC414" s="38"/>
      <c r="ED414" s="38"/>
      <c r="EE414" s="38"/>
      <c r="EF414" s="38"/>
      <c r="EG414" s="38"/>
      <c r="EH414" s="38"/>
      <c r="EI414" s="38"/>
      <c r="EJ414" s="38"/>
      <c r="EK414" s="38"/>
      <c r="EL414" s="38"/>
      <c r="EM414" s="38"/>
      <c r="EN414" s="38"/>
      <c r="EO414" s="38"/>
      <c r="EP414" s="38"/>
      <c r="EQ414" s="38"/>
      <c r="ER414" s="38"/>
      <c r="ES414" s="38"/>
      <c r="ET414" s="38"/>
      <c r="EU414" s="38"/>
      <c r="EV414" s="38"/>
      <c r="EW414" s="38"/>
      <c r="EX414" s="38"/>
      <c r="EY414" s="38"/>
      <c r="EZ414" s="38"/>
      <c r="FA414" s="38"/>
      <c r="FB414" s="38"/>
      <c r="FC414" s="38"/>
      <c r="FD414" s="38"/>
      <c r="FE414" s="38"/>
      <c r="FF414" s="38"/>
      <c r="FG414" s="38"/>
      <c r="FH414" s="38"/>
      <c r="FI414" s="38"/>
      <c r="FJ414" s="38"/>
      <c r="FK414" s="38"/>
      <c r="FL414" s="38"/>
      <c r="FM414" s="38"/>
      <c r="FN414" s="38"/>
      <c r="FO414" s="38"/>
      <c r="FP414" s="38"/>
      <c r="FQ414" s="38"/>
      <c r="FR414" s="38"/>
      <c r="FS414" s="38"/>
      <c r="FT414" s="38"/>
      <c r="FU414" s="38"/>
      <c r="FV414" s="38"/>
      <c r="FW414" s="38"/>
      <c r="FX414" s="38"/>
      <c r="FY414" s="38"/>
      <c r="FZ414" s="38"/>
      <c r="GA414" s="38"/>
      <c r="GB414" s="38"/>
      <c r="GC414" s="38"/>
      <c r="GD414" s="38"/>
      <c r="GE414" s="38"/>
      <c r="GF414" s="38"/>
      <c r="GG414" s="38"/>
      <c r="GH414" s="38"/>
      <c r="GI414" s="38"/>
      <c r="GJ414" s="38"/>
      <c r="GK414" s="38"/>
      <c r="GL414" s="38"/>
      <c r="GM414" s="38"/>
      <c r="GN414" s="38"/>
      <c r="GO414" s="38"/>
      <c r="GP414" s="38"/>
      <c r="GQ414" s="38"/>
      <c r="GR414" s="38"/>
      <c r="GS414" s="38"/>
      <c r="GT414" s="38"/>
      <c r="GU414" s="38"/>
      <c r="GV414" s="38"/>
      <c r="GW414" s="38"/>
      <c r="GX414" s="38"/>
      <c r="GY414" s="38"/>
      <c r="GZ414" s="38"/>
      <c r="HA414" s="38"/>
      <c r="HB414" s="38"/>
      <c r="HC414" s="38"/>
      <c r="HD414" s="38"/>
      <c r="HE414" s="38"/>
      <c r="HF414" s="38"/>
      <c r="HG414" s="38"/>
      <c r="HH414" s="38"/>
      <c r="HI414" s="38"/>
      <c r="HJ414" s="38"/>
      <c r="HK414" s="38"/>
      <c r="HL414" s="38"/>
      <c r="HM414" s="38"/>
      <c r="HN414" s="38"/>
      <c r="HO414" s="38"/>
      <c r="HP414" s="38"/>
      <c r="HQ414" s="38"/>
      <c r="HR414" s="38"/>
      <c r="HS414" s="38"/>
      <c r="HT414" s="38"/>
      <c r="HU414" s="38"/>
      <c r="HV414" s="38"/>
      <c r="HW414" s="38"/>
      <c r="HX414" s="38"/>
      <c r="HY414" s="38"/>
      <c r="HZ414" s="38"/>
      <c r="IA414" s="38"/>
      <c r="IB414" s="38"/>
      <c r="IC414" s="38"/>
      <c r="ID414" s="38"/>
      <c r="IE414" s="38"/>
      <c r="IF414" s="38"/>
      <c r="IG414" s="38"/>
      <c r="IH414" s="38"/>
      <c r="II414" s="38"/>
      <c r="IJ414" s="38"/>
      <c r="IK414" s="38"/>
      <c r="IL414" s="38"/>
      <c r="IM414" s="38"/>
      <c r="IN414" s="38"/>
      <c r="IO414" s="38"/>
      <c r="IP414" s="38"/>
      <c r="IQ414" s="38"/>
      <c r="IR414" s="38"/>
      <c r="IS414" s="38"/>
      <c r="IT414" s="38"/>
      <c r="IU414" s="38"/>
      <c r="IV414" s="38"/>
      <c r="IW414" s="38"/>
      <c r="IX414" s="38"/>
      <c r="IY414" s="38"/>
      <c r="IZ414" s="38"/>
      <c r="JA414" s="38"/>
      <c r="JB414" s="38"/>
      <c r="JC414" s="38"/>
      <c r="JD414" s="38"/>
      <c r="JE414" s="38"/>
      <c r="JF414" s="38"/>
      <c r="JG414" s="38"/>
      <c r="JH414" s="38"/>
      <c r="JI414" s="38"/>
      <c r="JJ414" s="38"/>
      <c r="JK414" s="38"/>
      <c r="JL414" s="38"/>
      <c r="JM414" s="38"/>
      <c r="JN414" s="38"/>
      <c r="JO414" s="38"/>
      <c r="JP414" s="38"/>
      <c r="JQ414" s="38"/>
      <c r="JR414" s="38"/>
      <c r="JS414" s="38"/>
      <c r="JT414" s="38"/>
      <c r="JU414" s="38"/>
      <c r="JV414" s="38"/>
      <c r="JW414" s="38"/>
      <c r="JX414" s="38"/>
      <c r="JY414" s="38"/>
      <c r="JZ414" s="38"/>
      <c r="KA414" s="38"/>
      <c r="KB414" s="38"/>
      <c r="KC414" s="38"/>
      <c r="KD414" s="38"/>
      <c r="KE414" s="38"/>
      <c r="KF414" s="38"/>
      <c r="KG414" s="38"/>
      <c r="KH414" s="38"/>
      <c r="KI414" s="38"/>
      <c r="KJ414" s="38"/>
      <c r="KK414" s="38"/>
      <c r="KL414" s="38"/>
      <c r="KM414" s="38"/>
      <c r="KN414" s="38"/>
      <c r="KO414" s="38"/>
      <c r="KP414" s="38"/>
      <c r="KQ414" s="38"/>
      <c r="KR414" s="38"/>
      <c r="KS414" s="38"/>
      <c r="KT414" s="38"/>
      <c r="KU414" s="38"/>
      <c r="KV414" s="38"/>
      <c r="KW414" s="38"/>
      <c r="KX414" s="38"/>
      <c r="KY414" s="38"/>
      <c r="KZ414" s="38"/>
      <c r="LA414" s="38"/>
      <c r="LB414" s="38"/>
      <c r="LC414" s="38"/>
      <c r="LD414" s="38"/>
      <c r="LE414" s="38"/>
      <c r="LF414" s="38"/>
      <c r="LG414" s="38"/>
      <c r="LH414" s="38"/>
      <c r="LI414" s="38"/>
      <c r="LJ414" s="38"/>
      <c r="LK414" s="38"/>
      <c r="LL414" s="38"/>
      <c r="LM414" s="38"/>
      <c r="LN414" s="38"/>
      <c r="LO414" s="38"/>
      <c r="LP414" s="38"/>
      <c r="LQ414" s="38"/>
      <c r="LR414" s="38"/>
      <c r="LS414" s="38"/>
      <c r="LT414" s="38"/>
      <c r="LU414" s="38"/>
      <c r="LV414" s="38"/>
      <c r="LW414" s="38"/>
      <c r="LX414" s="38"/>
      <c r="LY414" s="38"/>
      <c r="LZ414" s="38"/>
      <c r="MA414" s="38"/>
      <c r="MB414" s="38"/>
      <c r="MC414" s="38"/>
      <c r="MD414" s="38"/>
      <c r="ME414" s="38"/>
      <c r="MF414" s="38"/>
      <c r="MG414" s="38"/>
      <c r="MH414" s="38"/>
      <c r="MI414" s="38"/>
      <c r="MJ414" s="38"/>
      <c r="MK414" s="38"/>
      <c r="ML414" s="38"/>
      <c r="MM414" s="38"/>
      <c r="MN414" s="38"/>
      <c r="MO414" s="38"/>
      <c r="MP414" s="38"/>
      <c r="MQ414" s="38"/>
      <c r="MR414" s="38"/>
      <c r="MS414" s="38"/>
      <c r="MT414" s="38"/>
      <c r="MU414" s="38"/>
      <c r="MV414" s="38"/>
      <c r="MW414" s="38"/>
      <c r="MX414" s="38"/>
      <c r="MY414" s="38"/>
      <c r="MZ414" s="38"/>
      <c r="NA414" s="38"/>
      <c r="NB414" s="38"/>
      <c r="NC414" s="38"/>
      <c r="ND414" s="38"/>
      <c r="NE414" s="38"/>
      <c r="NF414" s="38"/>
      <c r="NG414" s="38"/>
      <c r="NH414" s="38"/>
      <c r="NI414" s="38"/>
      <c r="NJ414" s="38"/>
      <c r="NK414" s="38"/>
      <c r="NL414" s="38"/>
      <c r="NM414" s="38"/>
      <c r="NN414" s="38"/>
      <c r="NO414" s="38"/>
      <c r="NP414" s="38"/>
      <c r="NQ414" s="38"/>
      <c r="NR414" s="38"/>
      <c r="NS414" s="38"/>
      <c r="NT414" s="38"/>
      <c r="NU414" s="38"/>
      <c r="NV414" s="38"/>
      <c r="NW414" s="38"/>
      <c r="NX414" s="38"/>
      <c r="NY414" s="38"/>
      <c r="NZ414" s="38"/>
      <c r="OA414" s="38"/>
      <c r="OB414" s="38"/>
      <c r="OC414" s="38"/>
      <c r="OD414" s="38"/>
      <c r="OE414" s="38"/>
      <c r="OF414" s="38"/>
      <c r="OG414" s="38"/>
      <c r="OH414" s="38"/>
      <c r="OI414" s="38"/>
      <c r="OJ414" s="38"/>
      <c r="OK414" s="38"/>
      <c r="OL414" s="38"/>
      <c r="OM414" s="38"/>
      <c r="ON414" s="38"/>
      <c r="OO414" s="38"/>
      <c r="OP414" s="38"/>
      <c r="OQ414" s="38"/>
      <c r="OR414" s="38"/>
      <c r="OS414" s="38"/>
      <c r="OT414" s="38"/>
      <c r="OU414" s="38"/>
      <c r="OV414" s="38"/>
      <c r="OW414" s="38"/>
      <c r="OX414" s="38"/>
      <c r="OY414" s="38"/>
      <c r="OZ414" s="38"/>
      <c r="PA414" s="38"/>
      <c r="PB414" s="38"/>
      <c r="PC414" s="38"/>
      <c r="PD414" s="38"/>
      <c r="PE414" s="38"/>
      <c r="PF414" s="38"/>
      <c r="PG414" s="38"/>
      <c r="PH414" s="38"/>
      <c r="PI414" s="38"/>
      <c r="PJ414" s="38"/>
      <c r="PK414" s="38"/>
      <c r="PL414" s="38"/>
      <c r="PM414" s="38"/>
      <c r="PN414" s="38"/>
      <c r="PO414" s="38"/>
      <c r="PP414" s="38"/>
      <c r="PQ414" s="38"/>
      <c r="PR414" s="38"/>
      <c r="PS414" s="38"/>
      <c r="PT414" s="38"/>
      <c r="PU414" s="38"/>
      <c r="PV414" s="38"/>
      <c r="PW414" s="38"/>
      <c r="PX414" s="38"/>
      <c r="PY414" s="38"/>
      <c r="PZ414" s="38"/>
      <c r="QA414" s="38"/>
      <c r="QB414" s="38"/>
      <c r="QC414" s="38"/>
      <c r="QD414" s="38"/>
      <c r="QE414" s="38"/>
      <c r="QF414" s="38"/>
      <c r="QG414" s="38"/>
      <c r="QH414" s="38"/>
      <c r="QI414" s="38"/>
      <c r="QJ414" s="38"/>
      <c r="QK414" s="38"/>
      <c r="QL414" s="38"/>
      <c r="QM414" s="38"/>
      <c r="QN414" s="38"/>
      <c r="QO414" s="38"/>
      <c r="QP414" s="38"/>
      <c r="QQ414" s="38"/>
      <c r="QR414" s="38"/>
      <c r="QS414" s="38"/>
      <c r="QT414" s="38"/>
      <c r="QU414" s="38"/>
      <c r="QV414" s="38"/>
      <c r="QW414" s="38"/>
      <c r="QX414" s="38"/>
      <c r="QY414" s="38"/>
      <c r="QZ414" s="38"/>
      <c r="RA414" s="38"/>
      <c r="RB414" s="38"/>
      <c r="RC414" s="38"/>
      <c r="RD414" s="38"/>
      <c r="RE414" s="38"/>
      <c r="RF414" s="38"/>
      <c r="RG414" s="38"/>
      <c r="RH414" s="38"/>
      <c r="RI414" s="38"/>
      <c r="RJ414" s="38"/>
      <c r="RK414" s="38"/>
      <c r="RL414" s="38"/>
      <c r="RM414" s="38"/>
      <c r="RN414" s="38"/>
      <c r="RO414" s="38"/>
      <c r="RP414" s="38"/>
      <c r="RQ414" s="38"/>
      <c r="RR414" s="38"/>
      <c r="RS414" s="38"/>
      <c r="RT414" s="38"/>
      <c r="RU414" s="38"/>
      <c r="RV414" s="38"/>
      <c r="RW414" s="38"/>
      <c r="RX414" s="38"/>
      <c r="RY414" s="38"/>
      <c r="RZ414" s="38"/>
      <c r="SA414" s="38"/>
      <c r="SB414" s="38"/>
      <c r="SC414" s="38"/>
      <c r="SD414" s="38"/>
      <c r="SE414" s="38"/>
      <c r="SF414" s="38"/>
      <c r="SG414" s="38"/>
      <c r="SH414" s="38"/>
      <c r="SI414" s="38"/>
      <c r="SJ414" s="38"/>
      <c r="SK414" s="38"/>
      <c r="SL414" s="38"/>
      <c r="SM414" s="38"/>
      <c r="SN414" s="38"/>
      <c r="SO414" s="38"/>
      <c r="SP414" s="38"/>
      <c r="SQ414" s="38"/>
      <c r="SR414" s="38"/>
      <c r="SS414" s="38"/>
      <c r="ST414" s="38"/>
      <c r="SU414" s="38"/>
      <c r="SV414" s="38"/>
      <c r="SW414" s="38"/>
      <c r="SX414" s="38"/>
      <c r="SY414" s="38"/>
      <c r="SZ414" s="38"/>
      <c r="TA414" s="38"/>
      <c r="TB414" s="38"/>
      <c r="TC414" s="38"/>
      <c r="TD414" s="38"/>
      <c r="TE414" s="38"/>
      <c r="TF414" s="38"/>
      <c r="TG414" s="38"/>
      <c r="TH414" s="38"/>
      <c r="TI414" s="38"/>
      <c r="TJ414" s="38"/>
      <c r="TK414" s="38"/>
      <c r="TL414" s="38"/>
      <c r="TM414" s="38"/>
      <c r="TN414" s="38"/>
      <c r="TO414" s="38"/>
      <c r="TP414" s="38"/>
      <c r="TQ414" s="38"/>
      <c r="TR414" s="38"/>
      <c r="TS414" s="38"/>
      <c r="TT414" s="38"/>
      <c r="TU414" s="38"/>
      <c r="TV414" s="38"/>
      <c r="TW414" s="38"/>
      <c r="TX414" s="38"/>
      <c r="TY414" s="38"/>
      <c r="TZ414" s="38"/>
      <c r="UA414" s="38"/>
      <c r="UB414" s="38"/>
      <c r="UC414" s="38"/>
      <c r="UD414" s="38"/>
      <c r="UE414" s="38"/>
      <c r="UF414" s="38"/>
      <c r="UG414" s="38"/>
      <c r="UH414" s="38"/>
      <c r="UI414" s="38"/>
      <c r="UJ414" s="38"/>
      <c r="UK414" s="38"/>
      <c r="UL414" s="38"/>
      <c r="UM414" s="38"/>
      <c r="UN414" s="38"/>
      <c r="UO414" s="38"/>
      <c r="UP414" s="38"/>
      <c r="UQ414" s="38"/>
      <c r="UR414" s="38"/>
      <c r="US414" s="38"/>
      <c r="UT414" s="38"/>
      <c r="UU414" s="38"/>
      <c r="UV414" s="38"/>
      <c r="UW414" s="38"/>
      <c r="UX414" s="38"/>
      <c r="UY414" s="38"/>
      <c r="UZ414" s="38"/>
      <c r="VA414" s="38"/>
      <c r="VB414" s="38"/>
      <c r="VC414" s="38"/>
      <c r="VD414" s="38"/>
      <c r="VE414" s="38"/>
      <c r="VF414" s="38"/>
      <c r="VG414" s="38"/>
      <c r="VH414" s="38"/>
      <c r="VI414" s="38"/>
      <c r="VJ414" s="38"/>
      <c r="VK414" s="38"/>
      <c r="VL414" s="38"/>
      <c r="VM414" s="38"/>
      <c r="VN414" s="38"/>
      <c r="VO414" s="38"/>
      <c r="VP414" s="38"/>
      <c r="VQ414" s="38"/>
      <c r="VR414" s="38"/>
      <c r="VS414" s="38"/>
      <c r="VT414" s="38"/>
      <c r="VU414" s="38"/>
      <c r="VV414" s="38"/>
      <c r="VW414" s="38"/>
      <c r="VX414" s="38"/>
      <c r="VY414" s="38"/>
      <c r="VZ414" s="38"/>
      <c r="WA414" s="38"/>
      <c r="WB414" s="38"/>
      <c r="WC414" s="38"/>
      <c r="WD414" s="38"/>
    </row>
    <row r="415" spans="1:602" s="37" customFormat="1" ht="33" customHeight="1">
      <c r="A415" s="507"/>
      <c r="B415" s="606" t="s">
        <v>876</v>
      </c>
      <c r="C415" s="527" t="s">
        <v>877</v>
      </c>
      <c r="D415" s="50" t="s">
        <v>787</v>
      </c>
      <c r="E415" s="55" t="s">
        <v>878</v>
      </c>
      <c r="F415" s="55" t="s">
        <v>136</v>
      </c>
      <c r="G415" s="518">
        <v>44562</v>
      </c>
      <c r="H415" s="55" t="s">
        <v>137</v>
      </c>
      <c r="I415" s="519" t="s">
        <v>14</v>
      </c>
      <c r="J415" s="519" t="s">
        <v>141</v>
      </c>
      <c r="K415" s="64" t="s">
        <v>879</v>
      </c>
      <c r="L415" s="512" t="s">
        <v>146</v>
      </c>
      <c r="M415" s="505">
        <f>M416+M417+M418</f>
        <v>1600450</v>
      </c>
      <c r="N415" s="505">
        <f>N416+N417+N418</f>
        <v>1600450</v>
      </c>
      <c r="O415" s="505">
        <f>SUM(O416:O418)</f>
        <v>0</v>
      </c>
      <c r="P415" s="513">
        <f>SUM(P416:P418)</f>
        <v>0</v>
      </c>
      <c r="Q415" s="554">
        <f>SUM(Q416:Q418)</f>
        <v>0</v>
      </c>
      <c r="R415" s="554">
        <f>SUM(R416:R418)</f>
        <v>0</v>
      </c>
      <c r="S415" s="514"/>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c r="DX415" s="38"/>
      <c r="DY415" s="38"/>
      <c r="DZ415" s="38"/>
      <c r="EA415" s="38"/>
      <c r="EB415" s="38"/>
      <c r="EC415" s="38"/>
      <c r="ED415" s="38"/>
      <c r="EE415" s="38"/>
      <c r="EF415" s="38"/>
      <c r="EG415" s="38"/>
      <c r="EH415" s="38"/>
      <c r="EI415" s="38"/>
      <c r="EJ415" s="38"/>
      <c r="EK415" s="38"/>
      <c r="EL415" s="38"/>
      <c r="EM415" s="38"/>
      <c r="EN415" s="38"/>
      <c r="EO415" s="38"/>
      <c r="EP415" s="38"/>
      <c r="EQ415" s="38"/>
      <c r="ER415" s="38"/>
      <c r="ES415" s="38"/>
      <c r="ET415" s="38"/>
      <c r="EU415" s="38"/>
      <c r="EV415" s="38"/>
      <c r="EW415" s="38"/>
      <c r="EX415" s="38"/>
      <c r="EY415" s="38"/>
      <c r="EZ415" s="38"/>
      <c r="FA415" s="38"/>
      <c r="FB415" s="38"/>
      <c r="FC415" s="38"/>
      <c r="FD415" s="38"/>
      <c r="FE415" s="38"/>
      <c r="FF415" s="38"/>
      <c r="FG415" s="38"/>
      <c r="FH415" s="38"/>
      <c r="FI415" s="38"/>
      <c r="FJ415" s="38"/>
      <c r="FK415" s="38"/>
      <c r="FL415" s="38"/>
      <c r="FM415" s="38"/>
      <c r="FN415" s="38"/>
      <c r="FO415" s="38"/>
      <c r="FP415" s="38"/>
      <c r="FQ415" s="38"/>
      <c r="FR415" s="38"/>
      <c r="FS415" s="38"/>
      <c r="FT415" s="38"/>
      <c r="FU415" s="38"/>
      <c r="FV415" s="38"/>
      <c r="FW415" s="38"/>
      <c r="FX415" s="38"/>
      <c r="FY415" s="38"/>
      <c r="FZ415" s="38"/>
      <c r="GA415" s="38"/>
      <c r="GB415" s="38"/>
      <c r="GC415" s="38"/>
      <c r="GD415" s="38"/>
      <c r="GE415" s="38"/>
      <c r="GF415" s="38"/>
      <c r="GG415" s="38"/>
      <c r="GH415" s="38"/>
      <c r="GI415" s="38"/>
      <c r="GJ415" s="38"/>
      <c r="GK415" s="38"/>
      <c r="GL415" s="38"/>
      <c r="GM415" s="38"/>
      <c r="GN415" s="38"/>
      <c r="GO415" s="38"/>
      <c r="GP415" s="38"/>
      <c r="GQ415" s="38"/>
      <c r="GR415" s="38"/>
      <c r="GS415" s="38"/>
      <c r="GT415" s="38"/>
      <c r="GU415" s="38"/>
      <c r="GV415" s="38"/>
      <c r="GW415" s="38"/>
      <c r="GX415" s="38"/>
      <c r="GY415" s="38"/>
      <c r="GZ415" s="38"/>
      <c r="HA415" s="38"/>
      <c r="HB415" s="38"/>
      <c r="HC415" s="38"/>
      <c r="HD415" s="38"/>
      <c r="HE415" s="38"/>
      <c r="HF415" s="38"/>
      <c r="HG415" s="38"/>
      <c r="HH415" s="38"/>
      <c r="HI415" s="38"/>
      <c r="HJ415" s="38"/>
      <c r="HK415" s="38"/>
      <c r="HL415" s="38"/>
      <c r="HM415" s="38"/>
      <c r="HN415" s="38"/>
      <c r="HO415" s="38"/>
      <c r="HP415" s="38"/>
      <c r="HQ415" s="38"/>
      <c r="HR415" s="38"/>
      <c r="HS415" s="38"/>
      <c r="HT415" s="38"/>
      <c r="HU415" s="38"/>
      <c r="HV415" s="38"/>
      <c r="HW415" s="38"/>
      <c r="HX415" s="38"/>
      <c r="HY415" s="38"/>
      <c r="HZ415" s="38"/>
      <c r="IA415" s="38"/>
      <c r="IB415" s="38"/>
      <c r="IC415" s="38"/>
      <c r="ID415" s="38"/>
      <c r="IE415" s="38"/>
      <c r="IF415" s="38"/>
      <c r="IG415" s="38"/>
      <c r="IH415" s="38"/>
      <c r="II415" s="38"/>
      <c r="IJ415" s="38"/>
      <c r="IK415" s="38"/>
      <c r="IL415" s="38"/>
      <c r="IM415" s="38"/>
      <c r="IN415" s="38"/>
      <c r="IO415" s="38"/>
      <c r="IP415" s="38"/>
      <c r="IQ415" s="38"/>
      <c r="IR415" s="38"/>
      <c r="IS415" s="38"/>
      <c r="IT415" s="38"/>
      <c r="IU415" s="38"/>
      <c r="IV415" s="38"/>
      <c r="IW415" s="38"/>
      <c r="IX415" s="38"/>
      <c r="IY415" s="38"/>
      <c r="IZ415" s="38"/>
      <c r="JA415" s="38"/>
      <c r="JB415" s="38"/>
      <c r="JC415" s="38"/>
      <c r="JD415" s="38"/>
      <c r="JE415" s="38"/>
      <c r="JF415" s="38"/>
      <c r="JG415" s="38"/>
      <c r="JH415" s="38"/>
      <c r="JI415" s="38"/>
      <c r="JJ415" s="38"/>
      <c r="JK415" s="38"/>
      <c r="JL415" s="38"/>
      <c r="JM415" s="38"/>
      <c r="JN415" s="38"/>
      <c r="JO415" s="38"/>
      <c r="JP415" s="38"/>
      <c r="JQ415" s="38"/>
      <c r="JR415" s="38"/>
      <c r="JS415" s="38"/>
      <c r="JT415" s="38"/>
      <c r="JU415" s="38"/>
      <c r="JV415" s="38"/>
      <c r="JW415" s="38"/>
      <c r="JX415" s="38"/>
      <c r="JY415" s="38"/>
      <c r="JZ415" s="38"/>
      <c r="KA415" s="38"/>
      <c r="KB415" s="38"/>
      <c r="KC415" s="38"/>
      <c r="KD415" s="38"/>
      <c r="KE415" s="38"/>
      <c r="KF415" s="38"/>
      <c r="KG415" s="38"/>
      <c r="KH415" s="38"/>
      <c r="KI415" s="38"/>
      <c r="KJ415" s="38"/>
      <c r="KK415" s="38"/>
      <c r="KL415" s="38"/>
      <c r="KM415" s="38"/>
      <c r="KN415" s="38"/>
      <c r="KO415" s="38"/>
      <c r="KP415" s="38"/>
      <c r="KQ415" s="38"/>
      <c r="KR415" s="38"/>
      <c r="KS415" s="38"/>
      <c r="KT415" s="38"/>
      <c r="KU415" s="38"/>
      <c r="KV415" s="38"/>
      <c r="KW415" s="38"/>
      <c r="KX415" s="38"/>
      <c r="KY415" s="38"/>
      <c r="KZ415" s="38"/>
      <c r="LA415" s="38"/>
      <c r="LB415" s="38"/>
      <c r="LC415" s="38"/>
      <c r="LD415" s="38"/>
      <c r="LE415" s="38"/>
      <c r="LF415" s="38"/>
      <c r="LG415" s="38"/>
      <c r="LH415" s="38"/>
      <c r="LI415" s="38"/>
      <c r="LJ415" s="38"/>
      <c r="LK415" s="38"/>
      <c r="LL415" s="38"/>
      <c r="LM415" s="38"/>
      <c r="LN415" s="38"/>
      <c r="LO415" s="38"/>
      <c r="LP415" s="38"/>
      <c r="LQ415" s="38"/>
      <c r="LR415" s="38"/>
      <c r="LS415" s="38"/>
      <c r="LT415" s="38"/>
      <c r="LU415" s="38"/>
      <c r="LV415" s="38"/>
      <c r="LW415" s="38"/>
      <c r="LX415" s="38"/>
      <c r="LY415" s="38"/>
      <c r="LZ415" s="38"/>
      <c r="MA415" s="38"/>
      <c r="MB415" s="38"/>
      <c r="MC415" s="38"/>
      <c r="MD415" s="38"/>
      <c r="ME415" s="38"/>
      <c r="MF415" s="38"/>
      <c r="MG415" s="38"/>
      <c r="MH415" s="38"/>
      <c r="MI415" s="38"/>
      <c r="MJ415" s="38"/>
      <c r="MK415" s="38"/>
      <c r="ML415" s="38"/>
      <c r="MM415" s="38"/>
      <c r="MN415" s="38"/>
      <c r="MO415" s="38"/>
      <c r="MP415" s="38"/>
      <c r="MQ415" s="38"/>
      <c r="MR415" s="38"/>
      <c r="MS415" s="38"/>
      <c r="MT415" s="38"/>
      <c r="MU415" s="38"/>
      <c r="MV415" s="38"/>
      <c r="MW415" s="38"/>
      <c r="MX415" s="38"/>
      <c r="MY415" s="38"/>
      <c r="MZ415" s="38"/>
      <c r="NA415" s="38"/>
      <c r="NB415" s="38"/>
      <c r="NC415" s="38"/>
      <c r="ND415" s="38"/>
      <c r="NE415" s="38"/>
      <c r="NF415" s="38"/>
      <c r="NG415" s="38"/>
      <c r="NH415" s="38"/>
      <c r="NI415" s="38"/>
      <c r="NJ415" s="38"/>
      <c r="NK415" s="38"/>
      <c r="NL415" s="38"/>
      <c r="NM415" s="38"/>
      <c r="NN415" s="38"/>
      <c r="NO415" s="38"/>
      <c r="NP415" s="38"/>
      <c r="NQ415" s="38"/>
      <c r="NR415" s="38"/>
      <c r="NS415" s="38"/>
      <c r="NT415" s="38"/>
      <c r="NU415" s="38"/>
      <c r="NV415" s="38"/>
      <c r="NW415" s="38"/>
      <c r="NX415" s="38"/>
      <c r="NY415" s="38"/>
      <c r="NZ415" s="38"/>
      <c r="OA415" s="38"/>
      <c r="OB415" s="38"/>
      <c r="OC415" s="38"/>
      <c r="OD415" s="38"/>
      <c r="OE415" s="38"/>
      <c r="OF415" s="38"/>
      <c r="OG415" s="38"/>
      <c r="OH415" s="38"/>
      <c r="OI415" s="38"/>
      <c r="OJ415" s="38"/>
      <c r="OK415" s="38"/>
      <c r="OL415" s="38"/>
      <c r="OM415" s="38"/>
      <c r="ON415" s="38"/>
      <c r="OO415" s="38"/>
      <c r="OP415" s="38"/>
      <c r="OQ415" s="38"/>
      <c r="OR415" s="38"/>
      <c r="OS415" s="38"/>
      <c r="OT415" s="38"/>
      <c r="OU415" s="38"/>
      <c r="OV415" s="38"/>
      <c r="OW415" s="38"/>
      <c r="OX415" s="38"/>
      <c r="OY415" s="38"/>
      <c r="OZ415" s="38"/>
      <c r="PA415" s="38"/>
      <c r="PB415" s="38"/>
      <c r="PC415" s="38"/>
      <c r="PD415" s="38"/>
      <c r="PE415" s="38"/>
      <c r="PF415" s="38"/>
      <c r="PG415" s="38"/>
      <c r="PH415" s="38"/>
      <c r="PI415" s="38"/>
      <c r="PJ415" s="38"/>
      <c r="PK415" s="38"/>
      <c r="PL415" s="38"/>
      <c r="PM415" s="38"/>
      <c r="PN415" s="38"/>
      <c r="PO415" s="38"/>
      <c r="PP415" s="38"/>
      <c r="PQ415" s="38"/>
      <c r="PR415" s="38"/>
      <c r="PS415" s="38"/>
      <c r="PT415" s="38"/>
      <c r="PU415" s="38"/>
      <c r="PV415" s="38"/>
      <c r="PW415" s="38"/>
      <c r="PX415" s="38"/>
      <c r="PY415" s="38"/>
      <c r="PZ415" s="38"/>
      <c r="QA415" s="38"/>
      <c r="QB415" s="38"/>
      <c r="QC415" s="38"/>
      <c r="QD415" s="38"/>
      <c r="QE415" s="38"/>
      <c r="QF415" s="38"/>
      <c r="QG415" s="38"/>
      <c r="QH415" s="38"/>
      <c r="QI415" s="38"/>
      <c r="QJ415" s="38"/>
      <c r="QK415" s="38"/>
      <c r="QL415" s="38"/>
      <c r="QM415" s="38"/>
      <c r="QN415" s="38"/>
      <c r="QO415" s="38"/>
      <c r="QP415" s="38"/>
      <c r="QQ415" s="38"/>
      <c r="QR415" s="38"/>
      <c r="QS415" s="38"/>
      <c r="QT415" s="38"/>
      <c r="QU415" s="38"/>
      <c r="QV415" s="38"/>
      <c r="QW415" s="38"/>
      <c r="QX415" s="38"/>
      <c r="QY415" s="38"/>
      <c r="QZ415" s="38"/>
      <c r="RA415" s="38"/>
      <c r="RB415" s="38"/>
      <c r="RC415" s="38"/>
      <c r="RD415" s="38"/>
      <c r="RE415" s="38"/>
      <c r="RF415" s="38"/>
      <c r="RG415" s="38"/>
      <c r="RH415" s="38"/>
      <c r="RI415" s="38"/>
      <c r="RJ415" s="38"/>
      <c r="RK415" s="38"/>
      <c r="RL415" s="38"/>
      <c r="RM415" s="38"/>
      <c r="RN415" s="38"/>
      <c r="RO415" s="38"/>
      <c r="RP415" s="38"/>
      <c r="RQ415" s="38"/>
      <c r="RR415" s="38"/>
      <c r="RS415" s="38"/>
      <c r="RT415" s="38"/>
      <c r="RU415" s="38"/>
      <c r="RV415" s="38"/>
      <c r="RW415" s="38"/>
      <c r="RX415" s="38"/>
      <c r="RY415" s="38"/>
      <c r="RZ415" s="38"/>
      <c r="SA415" s="38"/>
      <c r="SB415" s="38"/>
      <c r="SC415" s="38"/>
      <c r="SD415" s="38"/>
      <c r="SE415" s="38"/>
      <c r="SF415" s="38"/>
      <c r="SG415" s="38"/>
      <c r="SH415" s="38"/>
      <c r="SI415" s="38"/>
      <c r="SJ415" s="38"/>
      <c r="SK415" s="38"/>
      <c r="SL415" s="38"/>
      <c r="SM415" s="38"/>
      <c r="SN415" s="38"/>
      <c r="SO415" s="38"/>
      <c r="SP415" s="38"/>
      <c r="SQ415" s="38"/>
      <c r="SR415" s="38"/>
      <c r="SS415" s="38"/>
      <c r="ST415" s="38"/>
      <c r="SU415" s="38"/>
      <c r="SV415" s="38"/>
      <c r="SW415" s="38"/>
      <c r="SX415" s="38"/>
      <c r="SY415" s="38"/>
      <c r="SZ415" s="38"/>
      <c r="TA415" s="38"/>
      <c r="TB415" s="38"/>
      <c r="TC415" s="38"/>
      <c r="TD415" s="38"/>
      <c r="TE415" s="38"/>
      <c r="TF415" s="38"/>
      <c r="TG415" s="38"/>
      <c r="TH415" s="38"/>
      <c r="TI415" s="38"/>
      <c r="TJ415" s="38"/>
      <c r="TK415" s="38"/>
      <c r="TL415" s="38"/>
      <c r="TM415" s="38"/>
      <c r="TN415" s="38"/>
      <c r="TO415" s="38"/>
      <c r="TP415" s="38"/>
      <c r="TQ415" s="38"/>
      <c r="TR415" s="38"/>
      <c r="TS415" s="38"/>
      <c r="TT415" s="38"/>
      <c r="TU415" s="38"/>
      <c r="TV415" s="38"/>
      <c r="TW415" s="38"/>
      <c r="TX415" s="38"/>
      <c r="TY415" s="38"/>
      <c r="TZ415" s="38"/>
      <c r="UA415" s="38"/>
      <c r="UB415" s="38"/>
      <c r="UC415" s="38"/>
      <c r="UD415" s="38"/>
      <c r="UE415" s="38"/>
      <c r="UF415" s="38"/>
      <c r="UG415" s="38"/>
      <c r="UH415" s="38"/>
      <c r="UI415" s="38"/>
      <c r="UJ415" s="38"/>
      <c r="UK415" s="38"/>
      <c r="UL415" s="38"/>
      <c r="UM415" s="38"/>
      <c r="UN415" s="38"/>
      <c r="UO415" s="38"/>
      <c r="UP415" s="38"/>
      <c r="UQ415" s="38"/>
      <c r="UR415" s="38"/>
      <c r="US415" s="38"/>
      <c r="UT415" s="38"/>
      <c r="UU415" s="38"/>
      <c r="UV415" s="38"/>
      <c r="UW415" s="38"/>
      <c r="UX415" s="38"/>
      <c r="UY415" s="38"/>
      <c r="UZ415" s="38"/>
      <c r="VA415" s="38"/>
      <c r="VB415" s="38"/>
      <c r="VC415" s="38"/>
      <c r="VD415" s="38"/>
      <c r="VE415" s="38"/>
      <c r="VF415" s="38"/>
      <c r="VG415" s="38"/>
      <c r="VH415" s="38"/>
      <c r="VI415" s="38"/>
      <c r="VJ415" s="38"/>
      <c r="VK415" s="38"/>
      <c r="VL415" s="38"/>
      <c r="VM415" s="38"/>
      <c r="VN415" s="38"/>
      <c r="VO415" s="38"/>
      <c r="VP415" s="38"/>
      <c r="VQ415" s="38"/>
      <c r="VR415" s="38"/>
      <c r="VS415" s="38"/>
      <c r="VT415" s="38"/>
      <c r="VU415" s="38"/>
      <c r="VV415" s="38"/>
      <c r="VW415" s="38"/>
      <c r="VX415" s="38"/>
      <c r="VY415" s="38"/>
      <c r="VZ415" s="38"/>
      <c r="WA415" s="38"/>
      <c r="WB415" s="38"/>
      <c r="WC415" s="38"/>
      <c r="WD415" s="38"/>
    </row>
    <row r="416" spans="1:602" s="37" customFormat="1" ht="15">
      <c r="A416" s="507"/>
      <c r="B416" s="607"/>
      <c r="C416" s="530"/>
      <c r="D416" s="531"/>
      <c r="E416" s="56"/>
      <c r="F416" s="56"/>
      <c r="G416" s="556"/>
      <c r="H416" s="56"/>
      <c r="I416" s="519" t="s">
        <v>14</v>
      </c>
      <c r="J416" s="519" t="s">
        <v>141</v>
      </c>
      <c r="K416" s="533" t="s">
        <v>879</v>
      </c>
      <c r="L416" s="519" t="s">
        <v>144</v>
      </c>
      <c r="M416" s="520">
        <v>1552700</v>
      </c>
      <c r="N416" s="520">
        <v>1552700</v>
      </c>
      <c r="O416" s="520"/>
      <c r="P416" s="521"/>
      <c r="Q416" s="522"/>
      <c r="R416" s="522"/>
      <c r="S416" s="514">
        <v>3</v>
      </c>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c r="DX416" s="38"/>
      <c r="DY416" s="38"/>
      <c r="DZ416" s="38"/>
      <c r="EA416" s="38"/>
      <c r="EB416" s="38"/>
      <c r="EC416" s="38"/>
      <c r="ED416" s="38"/>
      <c r="EE416" s="38"/>
      <c r="EF416" s="38"/>
      <c r="EG416" s="38"/>
      <c r="EH416" s="38"/>
      <c r="EI416" s="38"/>
      <c r="EJ416" s="38"/>
      <c r="EK416" s="38"/>
      <c r="EL416" s="38"/>
      <c r="EM416" s="38"/>
      <c r="EN416" s="38"/>
      <c r="EO416" s="38"/>
      <c r="EP416" s="38"/>
      <c r="EQ416" s="38"/>
      <c r="ER416" s="38"/>
      <c r="ES416" s="38"/>
      <c r="ET416" s="38"/>
      <c r="EU416" s="38"/>
      <c r="EV416" s="38"/>
      <c r="EW416" s="38"/>
      <c r="EX416" s="38"/>
      <c r="EY416" s="38"/>
      <c r="EZ416" s="38"/>
      <c r="FA416" s="38"/>
      <c r="FB416" s="38"/>
      <c r="FC416" s="38"/>
      <c r="FD416" s="38"/>
      <c r="FE416" s="38"/>
      <c r="FF416" s="38"/>
      <c r="FG416" s="38"/>
      <c r="FH416" s="38"/>
      <c r="FI416" s="38"/>
      <c r="FJ416" s="38"/>
      <c r="FK416" s="38"/>
      <c r="FL416" s="38"/>
      <c r="FM416" s="38"/>
      <c r="FN416" s="38"/>
      <c r="FO416" s="38"/>
      <c r="FP416" s="38"/>
      <c r="FQ416" s="38"/>
      <c r="FR416" s="38"/>
      <c r="FS416" s="38"/>
      <c r="FT416" s="38"/>
      <c r="FU416" s="38"/>
      <c r="FV416" s="38"/>
      <c r="FW416" s="38"/>
      <c r="FX416" s="38"/>
      <c r="FY416" s="38"/>
      <c r="FZ416" s="38"/>
      <c r="GA416" s="38"/>
      <c r="GB416" s="38"/>
      <c r="GC416" s="38"/>
      <c r="GD416" s="38"/>
      <c r="GE416" s="38"/>
      <c r="GF416" s="38"/>
      <c r="GG416" s="38"/>
      <c r="GH416" s="38"/>
      <c r="GI416" s="38"/>
      <c r="GJ416" s="38"/>
      <c r="GK416" s="38"/>
      <c r="GL416" s="38"/>
      <c r="GM416" s="38"/>
      <c r="GN416" s="38"/>
      <c r="GO416" s="38"/>
      <c r="GP416" s="38"/>
      <c r="GQ416" s="38"/>
      <c r="GR416" s="38"/>
      <c r="GS416" s="38"/>
      <c r="GT416" s="38"/>
      <c r="GU416" s="38"/>
      <c r="GV416" s="38"/>
      <c r="GW416" s="38"/>
      <c r="GX416" s="38"/>
      <c r="GY416" s="38"/>
      <c r="GZ416" s="38"/>
      <c r="HA416" s="38"/>
      <c r="HB416" s="38"/>
      <c r="HC416" s="38"/>
      <c r="HD416" s="38"/>
      <c r="HE416" s="38"/>
      <c r="HF416" s="38"/>
      <c r="HG416" s="38"/>
      <c r="HH416" s="38"/>
      <c r="HI416" s="38"/>
      <c r="HJ416" s="38"/>
      <c r="HK416" s="38"/>
      <c r="HL416" s="38"/>
      <c r="HM416" s="38"/>
      <c r="HN416" s="38"/>
      <c r="HO416" s="38"/>
      <c r="HP416" s="38"/>
      <c r="HQ416" s="38"/>
      <c r="HR416" s="38"/>
      <c r="HS416" s="38"/>
      <c r="HT416" s="38"/>
      <c r="HU416" s="38"/>
      <c r="HV416" s="38"/>
      <c r="HW416" s="38"/>
      <c r="HX416" s="38"/>
      <c r="HY416" s="38"/>
      <c r="HZ416" s="38"/>
      <c r="IA416" s="38"/>
      <c r="IB416" s="38"/>
      <c r="IC416" s="38"/>
      <c r="ID416" s="38"/>
      <c r="IE416" s="38"/>
      <c r="IF416" s="38"/>
      <c r="IG416" s="38"/>
      <c r="IH416" s="38"/>
      <c r="II416" s="38"/>
      <c r="IJ416" s="38"/>
      <c r="IK416" s="38"/>
      <c r="IL416" s="38"/>
      <c r="IM416" s="38"/>
      <c r="IN416" s="38"/>
      <c r="IO416" s="38"/>
      <c r="IP416" s="38"/>
      <c r="IQ416" s="38"/>
      <c r="IR416" s="38"/>
      <c r="IS416" s="38"/>
      <c r="IT416" s="38"/>
      <c r="IU416" s="38"/>
      <c r="IV416" s="38"/>
      <c r="IW416" s="38"/>
      <c r="IX416" s="38"/>
      <c r="IY416" s="38"/>
      <c r="IZ416" s="38"/>
      <c r="JA416" s="38"/>
      <c r="JB416" s="38"/>
      <c r="JC416" s="38"/>
      <c r="JD416" s="38"/>
      <c r="JE416" s="38"/>
      <c r="JF416" s="38"/>
      <c r="JG416" s="38"/>
      <c r="JH416" s="38"/>
      <c r="JI416" s="38"/>
      <c r="JJ416" s="38"/>
      <c r="JK416" s="38"/>
      <c r="JL416" s="38"/>
      <c r="JM416" s="38"/>
      <c r="JN416" s="38"/>
      <c r="JO416" s="38"/>
      <c r="JP416" s="38"/>
      <c r="JQ416" s="38"/>
      <c r="JR416" s="38"/>
      <c r="JS416" s="38"/>
      <c r="JT416" s="38"/>
      <c r="JU416" s="38"/>
      <c r="JV416" s="38"/>
      <c r="JW416" s="38"/>
      <c r="JX416" s="38"/>
      <c r="JY416" s="38"/>
      <c r="JZ416" s="38"/>
      <c r="KA416" s="38"/>
      <c r="KB416" s="38"/>
      <c r="KC416" s="38"/>
      <c r="KD416" s="38"/>
      <c r="KE416" s="38"/>
      <c r="KF416" s="38"/>
      <c r="KG416" s="38"/>
      <c r="KH416" s="38"/>
      <c r="KI416" s="38"/>
      <c r="KJ416" s="38"/>
      <c r="KK416" s="38"/>
      <c r="KL416" s="38"/>
      <c r="KM416" s="38"/>
      <c r="KN416" s="38"/>
      <c r="KO416" s="38"/>
      <c r="KP416" s="38"/>
      <c r="KQ416" s="38"/>
      <c r="KR416" s="38"/>
      <c r="KS416" s="38"/>
      <c r="KT416" s="38"/>
      <c r="KU416" s="38"/>
      <c r="KV416" s="38"/>
      <c r="KW416" s="38"/>
      <c r="KX416" s="38"/>
      <c r="KY416" s="38"/>
      <c r="KZ416" s="38"/>
      <c r="LA416" s="38"/>
      <c r="LB416" s="38"/>
      <c r="LC416" s="38"/>
      <c r="LD416" s="38"/>
      <c r="LE416" s="38"/>
      <c r="LF416" s="38"/>
      <c r="LG416" s="38"/>
      <c r="LH416" s="38"/>
      <c r="LI416" s="38"/>
      <c r="LJ416" s="38"/>
      <c r="LK416" s="38"/>
      <c r="LL416" s="38"/>
      <c r="LM416" s="38"/>
      <c r="LN416" s="38"/>
      <c r="LO416" s="38"/>
      <c r="LP416" s="38"/>
      <c r="LQ416" s="38"/>
      <c r="LR416" s="38"/>
      <c r="LS416" s="38"/>
      <c r="LT416" s="38"/>
      <c r="LU416" s="38"/>
      <c r="LV416" s="38"/>
      <c r="LW416" s="38"/>
      <c r="LX416" s="38"/>
      <c r="LY416" s="38"/>
      <c r="LZ416" s="38"/>
      <c r="MA416" s="38"/>
      <c r="MB416" s="38"/>
      <c r="MC416" s="38"/>
      <c r="MD416" s="38"/>
      <c r="ME416" s="38"/>
      <c r="MF416" s="38"/>
      <c r="MG416" s="38"/>
      <c r="MH416" s="38"/>
      <c r="MI416" s="38"/>
      <c r="MJ416" s="38"/>
      <c r="MK416" s="38"/>
      <c r="ML416" s="38"/>
      <c r="MM416" s="38"/>
      <c r="MN416" s="38"/>
      <c r="MO416" s="38"/>
      <c r="MP416" s="38"/>
      <c r="MQ416" s="38"/>
      <c r="MR416" s="38"/>
      <c r="MS416" s="38"/>
      <c r="MT416" s="38"/>
      <c r="MU416" s="38"/>
      <c r="MV416" s="38"/>
      <c r="MW416" s="38"/>
      <c r="MX416" s="38"/>
      <c r="MY416" s="38"/>
      <c r="MZ416" s="38"/>
      <c r="NA416" s="38"/>
      <c r="NB416" s="38"/>
      <c r="NC416" s="38"/>
      <c r="ND416" s="38"/>
      <c r="NE416" s="38"/>
      <c r="NF416" s="38"/>
      <c r="NG416" s="38"/>
      <c r="NH416" s="38"/>
      <c r="NI416" s="38"/>
      <c r="NJ416" s="38"/>
      <c r="NK416" s="38"/>
      <c r="NL416" s="38"/>
      <c r="NM416" s="38"/>
      <c r="NN416" s="38"/>
      <c r="NO416" s="38"/>
      <c r="NP416" s="38"/>
      <c r="NQ416" s="38"/>
      <c r="NR416" s="38"/>
      <c r="NS416" s="38"/>
      <c r="NT416" s="38"/>
      <c r="NU416" s="38"/>
      <c r="NV416" s="38"/>
      <c r="NW416" s="38"/>
      <c r="NX416" s="38"/>
      <c r="NY416" s="38"/>
      <c r="NZ416" s="38"/>
      <c r="OA416" s="38"/>
      <c r="OB416" s="38"/>
      <c r="OC416" s="38"/>
      <c r="OD416" s="38"/>
      <c r="OE416" s="38"/>
      <c r="OF416" s="38"/>
      <c r="OG416" s="38"/>
      <c r="OH416" s="38"/>
      <c r="OI416" s="38"/>
      <c r="OJ416" s="38"/>
      <c r="OK416" s="38"/>
      <c r="OL416" s="38"/>
      <c r="OM416" s="38"/>
      <c r="ON416" s="38"/>
      <c r="OO416" s="38"/>
      <c r="OP416" s="38"/>
      <c r="OQ416" s="38"/>
      <c r="OR416" s="38"/>
      <c r="OS416" s="38"/>
      <c r="OT416" s="38"/>
      <c r="OU416" s="38"/>
      <c r="OV416" s="38"/>
      <c r="OW416" s="38"/>
      <c r="OX416" s="38"/>
      <c r="OY416" s="38"/>
      <c r="OZ416" s="38"/>
      <c r="PA416" s="38"/>
      <c r="PB416" s="38"/>
      <c r="PC416" s="38"/>
      <c r="PD416" s="38"/>
      <c r="PE416" s="38"/>
      <c r="PF416" s="38"/>
      <c r="PG416" s="38"/>
      <c r="PH416" s="38"/>
      <c r="PI416" s="38"/>
      <c r="PJ416" s="38"/>
      <c r="PK416" s="38"/>
      <c r="PL416" s="38"/>
      <c r="PM416" s="38"/>
      <c r="PN416" s="38"/>
      <c r="PO416" s="38"/>
      <c r="PP416" s="38"/>
      <c r="PQ416" s="38"/>
      <c r="PR416" s="38"/>
      <c r="PS416" s="38"/>
      <c r="PT416" s="38"/>
      <c r="PU416" s="38"/>
      <c r="PV416" s="38"/>
      <c r="PW416" s="38"/>
      <c r="PX416" s="38"/>
      <c r="PY416" s="38"/>
      <c r="PZ416" s="38"/>
      <c r="QA416" s="38"/>
      <c r="QB416" s="38"/>
      <c r="QC416" s="38"/>
      <c r="QD416" s="38"/>
      <c r="QE416" s="38"/>
      <c r="QF416" s="38"/>
      <c r="QG416" s="38"/>
      <c r="QH416" s="38"/>
      <c r="QI416" s="38"/>
      <c r="QJ416" s="38"/>
      <c r="QK416" s="38"/>
      <c r="QL416" s="38"/>
      <c r="QM416" s="38"/>
      <c r="QN416" s="38"/>
      <c r="QO416" s="38"/>
      <c r="QP416" s="38"/>
      <c r="QQ416" s="38"/>
      <c r="QR416" s="38"/>
      <c r="QS416" s="38"/>
      <c r="QT416" s="38"/>
      <c r="QU416" s="38"/>
      <c r="QV416" s="38"/>
      <c r="QW416" s="38"/>
      <c r="QX416" s="38"/>
      <c r="QY416" s="38"/>
      <c r="QZ416" s="38"/>
      <c r="RA416" s="38"/>
      <c r="RB416" s="38"/>
      <c r="RC416" s="38"/>
      <c r="RD416" s="38"/>
      <c r="RE416" s="38"/>
      <c r="RF416" s="38"/>
      <c r="RG416" s="38"/>
      <c r="RH416" s="38"/>
      <c r="RI416" s="38"/>
      <c r="RJ416" s="38"/>
      <c r="RK416" s="38"/>
      <c r="RL416" s="38"/>
      <c r="RM416" s="38"/>
      <c r="RN416" s="38"/>
      <c r="RO416" s="38"/>
      <c r="RP416" s="38"/>
      <c r="RQ416" s="38"/>
      <c r="RR416" s="38"/>
      <c r="RS416" s="38"/>
      <c r="RT416" s="38"/>
      <c r="RU416" s="38"/>
      <c r="RV416" s="38"/>
      <c r="RW416" s="38"/>
      <c r="RX416" s="38"/>
      <c r="RY416" s="38"/>
      <c r="RZ416" s="38"/>
      <c r="SA416" s="38"/>
      <c r="SB416" s="38"/>
      <c r="SC416" s="38"/>
      <c r="SD416" s="38"/>
      <c r="SE416" s="38"/>
      <c r="SF416" s="38"/>
      <c r="SG416" s="38"/>
      <c r="SH416" s="38"/>
      <c r="SI416" s="38"/>
      <c r="SJ416" s="38"/>
      <c r="SK416" s="38"/>
      <c r="SL416" s="38"/>
      <c r="SM416" s="38"/>
      <c r="SN416" s="38"/>
      <c r="SO416" s="38"/>
      <c r="SP416" s="38"/>
      <c r="SQ416" s="38"/>
      <c r="SR416" s="38"/>
      <c r="SS416" s="38"/>
      <c r="ST416" s="38"/>
      <c r="SU416" s="38"/>
      <c r="SV416" s="38"/>
      <c r="SW416" s="38"/>
      <c r="SX416" s="38"/>
      <c r="SY416" s="38"/>
      <c r="SZ416" s="38"/>
      <c r="TA416" s="38"/>
      <c r="TB416" s="38"/>
      <c r="TC416" s="38"/>
      <c r="TD416" s="38"/>
      <c r="TE416" s="38"/>
      <c r="TF416" s="38"/>
      <c r="TG416" s="38"/>
      <c r="TH416" s="38"/>
      <c r="TI416" s="38"/>
      <c r="TJ416" s="38"/>
      <c r="TK416" s="38"/>
      <c r="TL416" s="38"/>
      <c r="TM416" s="38"/>
      <c r="TN416" s="38"/>
      <c r="TO416" s="38"/>
      <c r="TP416" s="38"/>
      <c r="TQ416" s="38"/>
      <c r="TR416" s="38"/>
      <c r="TS416" s="38"/>
      <c r="TT416" s="38"/>
      <c r="TU416" s="38"/>
      <c r="TV416" s="38"/>
      <c r="TW416" s="38"/>
      <c r="TX416" s="38"/>
      <c r="TY416" s="38"/>
      <c r="TZ416" s="38"/>
      <c r="UA416" s="38"/>
      <c r="UB416" s="38"/>
      <c r="UC416" s="38"/>
      <c r="UD416" s="38"/>
      <c r="UE416" s="38"/>
      <c r="UF416" s="38"/>
      <c r="UG416" s="38"/>
      <c r="UH416" s="38"/>
      <c r="UI416" s="38"/>
      <c r="UJ416" s="38"/>
      <c r="UK416" s="38"/>
      <c r="UL416" s="38"/>
      <c r="UM416" s="38"/>
      <c r="UN416" s="38"/>
      <c r="UO416" s="38"/>
      <c r="UP416" s="38"/>
      <c r="UQ416" s="38"/>
      <c r="UR416" s="38"/>
      <c r="US416" s="38"/>
      <c r="UT416" s="38"/>
      <c r="UU416" s="38"/>
      <c r="UV416" s="38"/>
      <c r="UW416" s="38"/>
      <c r="UX416" s="38"/>
      <c r="UY416" s="38"/>
      <c r="UZ416" s="38"/>
      <c r="VA416" s="38"/>
      <c r="VB416" s="38"/>
      <c r="VC416" s="38"/>
      <c r="VD416" s="38"/>
      <c r="VE416" s="38"/>
      <c r="VF416" s="38"/>
      <c r="VG416" s="38"/>
      <c r="VH416" s="38"/>
      <c r="VI416" s="38"/>
      <c r="VJ416" s="38"/>
      <c r="VK416" s="38"/>
      <c r="VL416" s="38"/>
      <c r="VM416" s="38"/>
      <c r="VN416" s="38"/>
      <c r="VO416" s="38"/>
      <c r="VP416" s="38"/>
      <c r="VQ416" s="38"/>
      <c r="VR416" s="38"/>
      <c r="VS416" s="38"/>
      <c r="VT416" s="38"/>
      <c r="VU416" s="38"/>
      <c r="VV416" s="38"/>
      <c r="VW416" s="38"/>
      <c r="VX416" s="38"/>
      <c r="VY416" s="38"/>
      <c r="VZ416" s="38"/>
      <c r="WA416" s="38"/>
      <c r="WB416" s="38"/>
      <c r="WC416" s="38"/>
      <c r="WD416" s="38"/>
    </row>
    <row r="417" spans="1:602" s="37" customFormat="1" ht="18" customHeight="1">
      <c r="A417" s="507"/>
      <c r="B417" s="602" t="s">
        <v>880</v>
      </c>
      <c r="C417" s="530"/>
      <c r="D417" s="531"/>
      <c r="E417" s="56"/>
      <c r="F417" s="56"/>
      <c r="G417" s="556"/>
      <c r="H417" s="56"/>
      <c r="I417" s="519" t="s">
        <v>14</v>
      </c>
      <c r="J417" s="519" t="s">
        <v>141</v>
      </c>
      <c r="K417" s="533" t="s">
        <v>879</v>
      </c>
      <c r="L417" s="519" t="s">
        <v>144</v>
      </c>
      <c r="M417" s="520">
        <v>31700</v>
      </c>
      <c r="N417" s="520">
        <v>31700</v>
      </c>
      <c r="O417" s="520"/>
      <c r="P417" s="521"/>
      <c r="Q417" s="522"/>
      <c r="R417" s="522"/>
      <c r="S417" s="514">
        <v>3</v>
      </c>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c r="DX417" s="38"/>
      <c r="DY417" s="38"/>
      <c r="DZ417" s="38"/>
      <c r="EA417" s="38"/>
      <c r="EB417" s="38"/>
      <c r="EC417" s="38"/>
      <c r="ED417" s="38"/>
      <c r="EE417" s="38"/>
      <c r="EF417" s="38"/>
      <c r="EG417" s="38"/>
      <c r="EH417" s="38"/>
      <c r="EI417" s="38"/>
      <c r="EJ417" s="38"/>
      <c r="EK417" s="38"/>
      <c r="EL417" s="38"/>
      <c r="EM417" s="38"/>
      <c r="EN417" s="38"/>
      <c r="EO417" s="38"/>
      <c r="EP417" s="38"/>
      <c r="EQ417" s="38"/>
      <c r="ER417" s="38"/>
      <c r="ES417" s="38"/>
      <c r="ET417" s="38"/>
      <c r="EU417" s="38"/>
      <c r="EV417" s="38"/>
      <c r="EW417" s="38"/>
      <c r="EX417" s="38"/>
      <c r="EY417" s="38"/>
      <c r="EZ417" s="38"/>
      <c r="FA417" s="38"/>
      <c r="FB417" s="38"/>
      <c r="FC417" s="38"/>
      <c r="FD417" s="38"/>
      <c r="FE417" s="38"/>
      <c r="FF417" s="38"/>
      <c r="FG417" s="38"/>
      <c r="FH417" s="38"/>
      <c r="FI417" s="38"/>
      <c r="FJ417" s="38"/>
      <c r="FK417" s="38"/>
      <c r="FL417" s="38"/>
      <c r="FM417" s="38"/>
      <c r="FN417" s="38"/>
      <c r="FO417" s="38"/>
      <c r="FP417" s="38"/>
      <c r="FQ417" s="38"/>
      <c r="FR417" s="38"/>
      <c r="FS417" s="38"/>
      <c r="FT417" s="38"/>
      <c r="FU417" s="38"/>
      <c r="FV417" s="38"/>
      <c r="FW417" s="38"/>
      <c r="FX417" s="38"/>
      <c r="FY417" s="38"/>
      <c r="FZ417" s="38"/>
      <c r="GA417" s="38"/>
      <c r="GB417" s="38"/>
      <c r="GC417" s="38"/>
      <c r="GD417" s="38"/>
      <c r="GE417" s="38"/>
      <c r="GF417" s="38"/>
      <c r="GG417" s="38"/>
      <c r="GH417" s="38"/>
      <c r="GI417" s="38"/>
      <c r="GJ417" s="38"/>
      <c r="GK417" s="38"/>
      <c r="GL417" s="38"/>
      <c r="GM417" s="38"/>
      <c r="GN417" s="38"/>
      <c r="GO417" s="38"/>
      <c r="GP417" s="38"/>
      <c r="GQ417" s="38"/>
      <c r="GR417" s="38"/>
      <c r="GS417" s="38"/>
      <c r="GT417" s="38"/>
      <c r="GU417" s="38"/>
      <c r="GV417" s="38"/>
      <c r="GW417" s="38"/>
      <c r="GX417" s="38"/>
      <c r="GY417" s="38"/>
      <c r="GZ417" s="38"/>
      <c r="HA417" s="38"/>
      <c r="HB417" s="38"/>
      <c r="HC417" s="38"/>
      <c r="HD417" s="38"/>
      <c r="HE417" s="38"/>
      <c r="HF417" s="38"/>
      <c r="HG417" s="38"/>
      <c r="HH417" s="38"/>
      <c r="HI417" s="38"/>
      <c r="HJ417" s="38"/>
      <c r="HK417" s="38"/>
      <c r="HL417" s="38"/>
      <c r="HM417" s="38"/>
      <c r="HN417" s="38"/>
      <c r="HO417" s="38"/>
      <c r="HP417" s="38"/>
      <c r="HQ417" s="38"/>
      <c r="HR417" s="38"/>
      <c r="HS417" s="38"/>
      <c r="HT417" s="38"/>
      <c r="HU417" s="38"/>
      <c r="HV417" s="38"/>
      <c r="HW417" s="38"/>
      <c r="HX417" s="38"/>
      <c r="HY417" s="38"/>
      <c r="HZ417" s="38"/>
      <c r="IA417" s="38"/>
      <c r="IB417" s="38"/>
      <c r="IC417" s="38"/>
      <c r="ID417" s="38"/>
      <c r="IE417" s="38"/>
      <c r="IF417" s="38"/>
      <c r="IG417" s="38"/>
      <c r="IH417" s="38"/>
      <c r="II417" s="38"/>
      <c r="IJ417" s="38"/>
      <c r="IK417" s="38"/>
      <c r="IL417" s="38"/>
      <c r="IM417" s="38"/>
      <c r="IN417" s="38"/>
      <c r="IO417" s="38"/>
      <c r="IP417" s="38"/>
      <c r="IQ417" s="38"/>
      <c r="IR417" s="38"/>
      <c r="IS417" s="38"/>
      <c r="IT417" s="38"/>
      <c r="IU417" s="38"/>
      <c r="IV417" s="38"/>
      <c r="IW417" s="38"/>
      <c r="IX417" s="38"/>
      <c r="IY417" s="38"/>
      <c r="IZ417" s="38"/>
      <c r="JA417" s="38"/>
      <c r="JB417" s="38"/>
      <c r="JC417" s="38"/>
      <c r="JD417" s="38"/>
      <c r="JE417" s="38"/>
      <c r="JF417" s="38"/>
      <c r="JG417" s="38"/>
      <c r="JH417" s="38"/>
      <c r="JI417" s="38"/>
      <c r="JJ417" s="38"/>
      <c r="JK417" s="38"/>
      <c r="JL417" s="38"/>
      <c r="JM417" s="38"/>
      <c r="JN417" s="38"/>
      <c r="JO417" s="38"/>
      <c r="JP417" s="38"/>
      <c r="JQ417" s="38"/>
      <c r="JR417" s="38"/>
      <c r="JS417" s="38"/>
      <c r="JT417" s="38"/>
      <c r="JU417" s="38"/>
      <c r="JV417" s="38"/>
      <c r="JW417" s="38"/>
      <c r="JX417" s="38"/>
      <c r="JY417" s="38"/>
      <c r="JZ417" s="38"/>
      <c r="KA417" s="38"/>
      <c r="KB417" s="38"/>
      <c r="KC417" s="38"/>
      <c r="KD417" s="38"/>
      <c r="KE417" s="38"/>
      <c r="KF417" s="38"/>
      <c r="KG417" s="38"/>
      <c r="KH417" s="38"/>
      <c r="KI417" s="38"/>
      <c r="KJ417" s="38"/>
      <c r="KK417" s="38"/>
      <c r="KL417" s="38"/>
      <c r="KM417" s="38"/>
      <c r="KN417" s="38"/>
      <c r="KO417" s="38"/>
      <c r="KP417" s="38"/>
      <c r="KQ417" s="38"/>
      <c r="KR417" s="38"/>
      <c r="KS417" s="38"/>
      <c r="KT417" s="38"/>
      <c r="KU417" s="38"/>
      <c r="KV417" s="38"/>
      <c r="KW417" s="38"/>
      <c r="KX417" s="38"/>
      <c r="KY417" s="38"/>
      <c r="KZ417" s="38"/>
      <c r="LA417" s="38"/>
      <c r="LB417" s="38"/>
      <c r="LC417" s="38"/>
      <c r="LD417" s="38"/>
      <c r="LE417" s="38"/>
      <c r="LF417" s="38"/>
      <c r="LG417" s="38"/>
      <c r="LH417" s="38"/>
      <c r="LI417" s="38"/>
      <c r="LJ417" s="38"/>
      <c r="LK417" s="38"/>
      <c r="LL417" s="38"/>
      <c r="LM417" s="38"/>
      <c r="LN417" s="38"/>
      <c r="LO417" s="38"/>
      <c r="LP417" s="38"/>
      <c r="LQ417" s="38"/>
      <c r="LR417" s="38"/>
      <c r="LS417" s="38"/>
      <c r="LT417" s="38"/>
      <c r="LU417" s="38"/>
      <c r="LV417" s="38"/>
      <c r="LW417" s="38"/>
      <c r="LX417" s="38"/>
      <c r="LY417" s="38"/>
      <c r="LZ417" s="38"/>
      <c r="MA417" s="38"/>
      <c r="MB417" s="38"/>
      <c r="MC417" s="38"/>
      <c r="MD417" s="38"/>
      <c r="ME417" s="38"/>
      <c r="MF417" s="38"/>
      <c r="MG417" s="38"/>
      <c r="MH417" s="38"/>
      <c r="MI417" s="38"/>
      <c r="MJ417" s="38"/>
      <c r="MK417" s="38"/>
      <c r="ML417" s="38"/>
      <c r="MM417" s="38"/>
      <c r="MN417" s="38"/>
      <c r="MO417" s="38"/>
      <c r="MP417" s="38"/>
      <c r="MQ417" s="38"/>
      <c r="MR417" s="38"/>
      <c r="MS417" s="38"/>
      <c r="MT417" s="38"/>
      <c r="MU417" s="38"/>
      <c r="MV417" s="38"/>
      <c r="MW417" s="38"/>
      <c r="MX417" s="38"/>
      <c r="MY417" s="38"/>
      <c r="MZ417" s="38"/>
      <c r="NA417" s="38"/>
      <c r="NB417" s="38"/>
      <c r="NC417" s="38"/>
      <c r="ND417" s="38"/>
      <c r="NE417" s="38"/>
      <c r="NF417" s="38"/>
      <c r="NG417" s="38"/>
      <c r="NH417" s="38"/>
      <c r="NI417" s="38"/>
      <c r="NJ417" s="38"/>
      <c r="NK417" s="38"/>
      <c r="NL417" s="38"/>
      <c r="NM417" s="38"/>
      <c r="NN417" s="38"/>
      <c r="NO417" s="38"/>
      <c r="NP417" s="38"/>
      <c r="NQ417" s="38"/>
      <c r="NR417" s="38"/>
      <c r="NS417" s="38"/>
      <c r="NT417" s="38"/>
      <c r="NU417" s="38"/>
      <c r="NV417" s="38"/>
      <c r="NW417" s="38"/>
      <c r="NX417" s="38"/>
      <c r="NY417" s="38"/>
      <c r="NZ417" s="38"/>
      <c r="OA417" s="38"/>
      <c r="OB417" s="38"/>
      <c r="OC417" s="38"/>
      <c r="OD417" s="38"/>
      <c r="OE417" s="38"/>
      <c r="OF417" s="38"/>
      <c r="OG417" s="38"/>
      <c r="OH417" s="38"/>
      <c r="OI417" s="38"/>
      <c r="OJ417" s="38"/>
      <c r="OK417" s="38"/>
      <c r="OL417" s="38"/>
      <c r="OM417" s="38"/>
      <c r="ON417" s="38"/>
      <c r="OO417" s="38"/>
      <c r="OP417" s="38"/>
      <c r="OQ417" s="38"/>
      <c r="OR417" s="38"/>
      <c r="OS417" s="38"/>
      <c r="OT417" s="38"/>
      <c r="OU417" s="38"/>
      <c r="OV417" s="38"/>
      <c r="OW417" s="38"/>
      <c r="OX417" s="38"/>
      <c r="OY417" s="38"/>
      <c r="OZ417" s="38"/>
      <c r="PA417" s="38"/>
      <c r="PB417" s="38"/>
      <c r="PC417" s="38"/>
      <c r="PD417" s="38"/>
      <c r="PE417" s="38"/>
      <c r="PF417" s="38"/>
      <c r="PG417" s="38"/>
      <c r="PH417" s="38"/>
      <c r="PI417" s="38"/>
      <c r="PJ417" s="38"/>
      <c r="PK417" s="38"/>
      <c r="PL417" s="38"/>
      <c r="PM417" s="38"/>
      <c r="PN417" s="38"/>
      <c r="PO417" s="38"/>
      <c r="PP417" s="38"/>
      <c r="PQ417" s="38"/>
      <c r="PR417" s="38"/>
      <c r="PS417" s="38"/>
      <c r="PT417" s="38"/>
      <c r="PU417" s="38"/>
      <c r="PV417" s="38"/>
      <c r="PW417" s="38"/>
      <c r="PX417" s="38"/>
      <c r="PY417" s="38"/>
      <c r="PZ417" s="38"/>
      <c r="QA417" s="38"/>
      <c r="QB417" s="38"/>
      <c r="QC417" s="38"/>
      <c r="QD417" s="38"/>
      <c r="QE417" s="38"/>
      <c r="QF417" s="38"/>
      <c r="QG417" s="38"/>
      <c r="QH417" s="38"/>
      <c r="QI417" s="38"/>
      <c r="QJ417" s="38"/>
      <c r="QK417" s="38"/>
      <c r="QL417" s="38"/>
      <c r="QM417" s="38"/>
      <c r="QN417" s="38"/>
      <c r="QO417" s="38"/>
      <c r="QP417" s="38"/>
      <c r="QQ417" s="38"/>
      <c r="QR417" s="38"/>
      <c r="QS417" s="38"/>
      <c r="QT417" s="38"/>
      <c r="QU417" s="38"/>
      <c r="QV417" s="38"/>
      <c r="QW417" s="38"/>
      <c r="QX417" s="38"/>
      <c r="QY417" s="38"/>
      <c r="QZ417" s="38"/>
      <c r="RA417" s="38"/>
      <c r="RB417" s="38"/>
      <c r="RC417" s="38"/>
      <c r="RD417" s="38"/>
      <c r="RE417" s="38"/>
      <c r="RF417" s="38"/>
      <c r="RG417" s="38"/>
      <c r="RH417" s="38"/>
      <c r="RI417" s="38"/>
      <c r="RJ417" s="38"/>
      <c r="RK417" s="38"/>
      <c r="RL417" s="38"/>
      <c r="RM417" s="38"/>
      <c r="RN417" s="38"/>
      <c r="RO417" s="38"/>
      <c r="RP417" s="38"/>
      <c r="RQ417" s="38"/>
      <c r="RR417" s="38"/>
      <c r="RS417" s="38"/>
      <c r="RT417" s="38"/>
      <c r="RU417" s="38"/>
      <c r="RV417" s="38"/>
      <c r="RW417" s="38"/>
      <c r="RX417" s="38"/>
      <c r="RY417" s="38"/>
      <c r="RZ417" s="38"/>
      <c r="SA417" s="38"/>
      <c r="SB417" s="38"/>
      <c r="SC417" s="38"/>
      <c r="SD417" s="38"/>
      <c r="SE417" s="38"/>
      <c r="SF417" s="38"/>
      <c r="SG417" s="38"/>
      <c r="SH417" s="38"/>
      <c r="SI417" s="38"/>
      <c r="SJ417" s="38"/>
      <c r="SK417" s="38"/>
      <c r="SL417" s="38"/>
      <c r="SM417" s="38"/>
      <c r="SN417" s="38"/>
      <c r="SO417" s="38"/>
      <c r="SP417" s="38"/>
      <c r="SQ417" s="38"/>
      <c r="SR417" s="38"/>
      <c r="SS417" s="38"/>
      <c r="ST417" s="38"/>
      <c r="SU417" s="38"/>
      <c r="SV417" s="38"/>
      <c r="SW417" s="38"/>
      <c r="SX417" s="38"/>
      <c r="SY417" s="38"/>
      <c r="SZ417" s="38"/>
      <c r="TA417" s="38"/>
      <c r="TB417" s="38"/>
      <c r="TC417" s="38"/>
      <c r="TD417" s="38"/>
      <c r="TE417" s="38"/>
      <c r="TF417" s="38"/>
      <c r="TG417" s="38"/>
      <c r="TH417" s="38"/>
      <c r="TI417" s="38"/>
      <c r="TJ417" s="38"/>
      <c r="TK417" s="38"/>
      <c r="TL417" s="38"/>
      <c r="TM417" s="38"/>
      <c r="TN417" s="38"/>
      <c r="TO417" s="38"/>
      <c r="TP417" s="38"/>
      <c r="TQ417" s="38"/>
      <c r="TR417" s="38"/>
      <c r="TS417" s="38"/>
      <c r="TT417" s="38"/>
      <c r="TU417" s="38"/>
      <c r="TV417" s="38"/>
      <c r="TW417" s="38"/>
      <c r="TX417" s="38"/>
      <c r="TY417" s="38"/>
      <c r="TZ417" s="38"/>
      <c r="UA417" s="38"/>
      <c r="UB417" s="38"/>
      <c r="UC417" s="38"/>
      <c r="UD417" s="38"/>
      <c r="UE417" s="38"/>
      <c r="UF417" s="38"/>
      <c r="UG417" s="38"/>
      <c r="UH417" s="38"/>
      <c r="UI417" s="38"/>
      <c r="UJ417" s="38"/>
      <c r="UK417" s="38"/>
      <c r="UL417" s="38"/>
      <c r="UM417" s="38"/>
      <c r="UN417" s="38"/>
      <c r="UO417" s="38"/>
      <c r="UP417" s="38"/>
      <c r="UQ417" s="38"/>
      <c r="UR417" s="38"/>
      <c r="US417" s="38"/>
      <c r="UT417" s="38"/>
      <c r="UU417" s="38"/>
      <c r="UV417" s="38"/>
      <c r="UW417" s="38"/>
      <c r="UX417" s="38"/>
      <c r="UY417" s="38"/>
      <c r="UZ417" s="38"/>
      <c r="VA417" s="38"/>
      <c r="VB417" s="38"/>
      <c r="VC417" s="38"/>
      <c r="VD417" s="38"/>
      <c r="VE417" s="38"/>
      <c r="VF417" s="38"/>
      <c r="VG417" s="38"/>
      <c r="VH417" s="38"/>
      <c r="VI417" s="38"/>
      <c r="VJ417" s="38"/>
      <c r="VK417" s="38"/>
      <c r="VL417" s="38"/>
      <c r="VM417" s="38"/>
      <c r="VN417" s="38"/>
      <c r="VO417" s="38"/>
      <c r="VP417" s="38"/>
      <c r="VQ417" s="38"/>
      <c r="VR417" s="38"/>
      <c r="VS417" s="38"/>
      <c r="VT417" s="38"/>
      <c r="VU417" s="38"/>
      <c r="VV417" s="38"/>
      <c r="VW417" s="38"/>
      <c r="VX417" s="38"/>
      <c r="VY417" s="38"/>
      <c r="VZ417" s="38"/>
      <c r="WA417" s="38"/>
      <c r="WB417" s="38"/>
      <c r="WC417" s="38"/>
      <c r="WD417" s="38"/>
    </row>
    <row r="418" spans="1:602" s="37" customFormat="1" ht="20.25" customHeight="1">
      <c r="A418" s="507"/>
      <c r="B418" s="608" t="s">
        <v>881</v>
      </c>
      <c r="C418" s="530"/>
      <c r="D418" s="531"/>
      <c r="E418" s="56"/>
      <c r="F418" s="56"/>
      <c r="G418" s="556"/>
      <c r="H418" s="56"/>
      <c r="I418" s="519" t="s">
        <v>14</v>
      </c>
      <c r="J418" s="519" t="s">
        <v>141</v>
      </c>
      <c r="K418" s="533" t="s">
        <v>879</v>
      </c>
      <c r="L418" s="519" t="s">
        <v>144</v>
      </c>
      <c r="M418" s="520">
        <v>16050</v>
      </c>
      <c r="N418" s="520">
        <v>16050</v>
      </c>
      <c r="O418" s="520"/>
      <c r="P418" s="521"/>
      <c r="Q418" s="522"/>
      <c r="R418" s="522"/>
      <c r="S418" s="514">
        <v>3</v>
      </c>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c r="DX418" s="38"/>
      <c r="DY418" s="38"/>
      <c r="DZ418" s="38"/>
      <c r="EA418" s="38"/>
      <c r="EB418" s="38"/>
      <c r="EC418" s="38"/>
      <c r="ED418" s="38"/>
      <c r="EE418" s="38"/>
      <c r="EF418" s="38"/>
      <c r="EG418" s="38"/>
      <c r="EH418" s="38"/>
      <c r="EI418" s="38"/>
      <c r="EJ418" s="38"/>
      <c r="EK418" s="38"/>
      <c r="EL418" s="38"/>
      <c r="EM418" s="38"/>
      <c r="EN418" s="38"/>
      <c r="EO418" s="38"/>
      <c r="EP418" s="38"/>
      <c r="EQ418" s="38"/>
      <c r="ER418" s="38"/>
      <c r="ES418" s="38"/>
      <c r="ET418" s="38"/>
      <c r="EU418" s="38"/>
      <c r="EV418" s="38"/>
      <c r="EW418" s="38"/>
      <c r="EX418" s="38"/>
      <c r="EY418" s="38"/>
      <c r="EZ418" s="38"/>
      <c r="FA418" s="38"/>
      <c r="FB418" s="38"/>
      <c r="FC418" s="38"/>
      <c r="FD418" s="38"/>
      <c r="FE418" s="38"/>
      <c r="FF418" s="38"/>
      <c r="FG418" s="38"/>
      <c r="FH418" s="38"/>
      <c r="FI418" s="38"/>
      <c r="FJ418" s="38"/>
      <c r="FK418" s="38"/>
      <c r="FL418" s="38"/>
      <c r="FM418" s="38"/>
      <c r="FN418" s="38"/>
      <c r="FO418" s="38"/>
      <c r="FP418" s="38"/>
      <c r="FQ418" s="38"/>
      <c r="FR418" s="38"/>
      <c r="FS418" s="38"/>
      <c r="FT418" s="38"/>
      <c r="FU418" s="38"/>
      <c r="FV418" s="38"/>
      <c r="FW418" s="38"/>
      <c r="FX418" s="38"/>
      <c r="FY418" s="38"/>
      <c r="FZ418" s="38"/>
      <c r="GA418" s="38"/>
      <c r="GB418" s="38"/>
      <c r="GC418" s="38"/>
      <c r="GD418" s="38"/>
      <c r="GE418" s="38"/>
      <c r="GF418" s="38"/>
      <c r="GG418" s="38"/>
      <c r="GH418" s="38"/>
      <c r="GI418" s="38"/>
      <c r="GJ418" s="38"/>
      <c r="GK418" s="38"/>
      <c r="GL418" s="38"/>
      <c r="GM418" s="38"/>
      <c r="GN418" s="38"/>
      <c r="GO418" s="38"/>
      <c r="GP418" s="38"/>
      <c r="GQ418" s="38"/>
      <c r="GR418" s="38"/>
      <c r="GS418" s="38"/>
      <c r="GT418" s="38"/>
      <c r="GU418" s="38"/>
      <c r="GV418" s="38"/>
      <c r="GW418" s="38"/>
      <c r="GX418" s="38"/>
      <c r="GY418" s="38"/>
      <c r="GZ418" s="38"/>
      <c r="HA418" s="38"/>
      <c r="HB418" s="38"/>
      <c r="HC418" s="38"/>
      <c r="HD418" s="38"/>
      <c r="HE418" s="38"/>
      <c r="HF418" s="38"/>
      <c r="HG418" s="38"/>
      <c r="HH418" s="38"/>
      <c r="HI418" s="38"/>
      <c r="HJ418" s="38"/>
      <c r="HK418" s="38"/>
      <c r="HL418" s="38"/>
      <c r="HM418" s="38"/>
      <c r="HN418" s="38"/>
      <c r="HO418" s="38"/>
      <c r="HP418" s="38"/>
      <c r="HQ418" s="38"/>
      <c r="HR418" s="38"/>
      <c r="HS418" s="38"/>
      <c r="HT418" s="38"/>
      <c r="HU418" s="38"/>
      <c r="HV418" s="38"/>
      <c r="HW418" s="38"/>
      <c r="HX418" s="38"/>
      <c r="HY418" s="38"/>
      <c r="HZ418" s="38"/>
      <c r="IA418" s="38"/>
      <c r="IB418" s="38"/>
      <c r="IC418" s="38"/>
      <c r="ID418" s="38"/>
      <c r="IE418" s="38"/>
      <c r="IF418" s="38"/>
      <c r="IG418" s="38"/>
      <c r="IH418" s="38"/>
      <c r="II418" s="38"/>
      <c r="IJ418" s="38"/>
      <c r="IK418" s="38"/>
      <c r="IL418" s="38"/>
      <c r="IM418" s="38"/>
      <c r="IN418" s="38"/>
      <c r="IO418" s="38"/>
      <c r="IP418" s="38"/>
      <c r="IQ418" s="38"/>
      <c r="IR418" s="38"/>
      <c r="IS418" s="38"/>
      <c r="IT418" s="38"/>
      <c r="IU418" s="38"/>
      <c r="IV418" s="38"/>
      <c r="IW418" s="38"/>
      <c r="IX418" s="38"/>
      <c r="IY418" s="38"/>
      <c r="IZ418" s="38"/>
      <c r="JA418" s="38"/>
      <c r="JB418" s="38"/>
      <c r="JC418" s="38"/>
      <c r="JD418" s="38"/>
      <c r="JE418" s="38"/>
      <c r="JF418" s="38"/>
      <c r="JG418" s="38"/>
      <c r="JH418" s="38"/>
      <c r="JI418" s="38"/>
      <c r="JJ418" s="38"/>
      <c r="JK418" s="38"/>
      <c r="JL418" s="38"/>
      <c r="JM418" s="38"/>
      <c r="JN418" s="38"/>
      <c r="JO418" s="38"/>
      <c r="JP418" s="38"/>
      <c r="JQ418" s="38"/>
      <c r="JR418" s="38"/>
      <c r="JS418" s="38"/>
      <c r="JT418" s="38"/>
      <c r="JU418" s="38"/>
      <c r="JV418" s="38"/>
      <c r="JW418" s="38"/>
      <c r="JX418" s="38"/>
      <c r="JY418" s="38"/>
      <c r="JZ418" s="38"/>
      <c r="KA418" s="38"/>
      <c r="KB418" s="38"/>
      <c r="KC418" s="38"/>
      <c r="KD418" s="38"/>
      <c r="KE418" s="38"/>
      <c r="KF418" s="38"/>
      <c r="KG418" s="38"/>
      <c r="KH418" s="38"/>
      <c r="KI418" s="38"/>
      <c r="KJ418" s="38"/>
      <c r="KK418" s="38"/>
      <c r="KL418" s="38"/>
      <c r="KM418" s="38"/>
      <c r="KN418" s="38"/>
      <c r="KO418" s="38"/>
      <c r="KP418" s="38"/>
      <c r="KQ418" s="38"/>
      <c r="KR418" s="38"/>
      <c r="KS418" s="38"/>
      <c r="KT418" s="38"/>
      <c r="KU418" s="38"/>
      <c r="KV418" s="38"/>
      <c r="KW418" s="38"/>
      <c r="KX418" s="38"/>
      <c r="KY418" s="38"/>
      <c r="KZ418" s="38"/>
      <c r="LA418" s="38"/>
      <c r="LB418" s="38"/>
      <c r="LC418" s="38"/>
      <c r="LD418" s="38"/>
      <c r="LE418" s="38"/>
      <c r="LF418" s="38"/>
      <c r="LG418" s="38"/>
      <c r="LH418" s="38"/>
      <c r="LI418" s="38"/>
      <c r="LJ418" s="38"/>
      <c r="LK418" s="38"/>
      <c r="LL418" s="38"/>
      <c r="LM418" s="38"/>
      <c r="LN418" s="38"/>
      <c r="LO418" s="38"/>
      <c r="LP418" s="38"/>
      <c r="LQ418" s="38"/>
      <c r="LR418" s="38"/>
      <c r="LS418" s="38"/>
      <c r="LT418" s="38"/>
      <c r="LU418" s="38"/>
      <c r="LV418" s="38"/>
      <c r="LW418" s="38"/>
      <c r="LX418" s="38"/>
      <c r="LY418" s="38"/>
      <c r="LZ418" s="38"/>
      <c r="MA418" s="38"/>
      <c r="MB418" s="38"/>
      <c r="MC418" s="38"/>
      <c r="MD418" s="38"/>
      <c r="ME418" s="38"/>
      <c r="MF418" s="38"/>
      <c r="MG418" s="38"/>
      <c r="MH418" s="38"/>
      <c r="MI418" s="38"/>
      <c r="MJ418" s="38"/>
      <c r="MK418" s="38"/>
      <c r="ML418" s="38"/>
      <c r="MM418" s="38"/>
      <c r="MN418" s="38"/>
      <c r="MO418" s="38"/>
      <c r="MP418" s="38"/>
      <c r="MQ418" s="38"/>
      <c r="MR418" s="38"/>
      <c r="MS418" s="38"/>
      <c r="MT418" s="38"/>
      <c r="MU418" s="38"/>
      <c r="MV418" s="38"/>
      <c r="MW418" s="38"/>
      <c r="MX418" s="38"/>
      <c r="MY418" s="38"/>
      <c r="MZ418" s="38"/>
      <c r="NA418" s="38"/>
      <c r="NB418" s="38"/>
      <c r="NC418" s="38"/>
      <c r="ND418" s="38"/>
      <c r="NE418" s="38"/>
      <c r="NF418" s="38"/>
      <c r="NG418" s="38"/>
      <c r="NH418" s="38"/>
      <c r="NI418" s="38"/>
      <c r="NJ418" s="38"/>
      <c r="NK418" s="38"/>
      <c r="NL418" s="38"/>
      <c r="NM418" s="38"/>
      <c r="NN418" s="38"/>
      <c r="NO418" s="38"/>
      <c r="NP418" s="38"/>
      <c r="NQ418" s="38"/>
      <c r="NR418" s="38"/>
      <c r="NS418" s="38"/>
      <c r="NT418" s="38"/>
      <c r="NU418" s="38"/>
      <c r="NV418" s="38"/>
      <c r="NW418" s="38"/>
      <c r="NX418" s="38"/>
      <c r="NY418" s="38"/>
      <c r="NZ418" s="38"/>
      <c r="OA418" s="38"/>
      <c r="OB418" s="38"/>
      <c r="OC418" s="38"/>
      <c r="OD418" s="38"/>
      <c r="OE418" s="38"/>
      <c r="OF418" s="38"/>
      <c r="OG418" s="38"/>
      <c r="OH418" s="38"/>
      <c r="OI418" s="38"/>
      <c r="OJ418" s="38"/>
      <c r="OK418" s="38"/>
      <c r="OL418" s="38"/>
      <c r="OM418" s="38"/>
      <c r="ON418" s="38"/>
      <c r="OO418" s="38"/>
      <c r="OP418" s="38"/>
      <c r="OQ418" s="38"/>
      <c r="OR418" s="38"/>
      <c r="OS418" s="38"/>
      <c r="OT418" s="38"/>
      <c r="OU418" s="38"/>
      <c r="OV418" s="38"/>
      <c r="OW418" s="38"/>
      <c r="OX418" s="38"/>
      <c r="OY418" s="38"/>
      <c r="OZ418" s="38"/>
      <c r="PA418" s="38"/>
      <c r="PB418" s="38"/>
      <c r="PC418" s="38"/>
      <c r="PD418" s="38"/>
      <c r="PE418" s="38"/>
      <c r="PF418" s="38"/>
      <c r="PG418" s="38"/>
      <c r="PH418" s="38"/>
      <c r="PI418" s="38"/>
      <c r="PJ418" s="38"/>
      <c r="PK418" s="38"/>
      <c r="PL418" s="38"/>
      <c r="PM418" s="38"/>
      <c r="PN418" s="38"/>
      <c r="PO418" s="38"/>
      <c r="PP418" s="38"/>
      <c r="PQ418" s="38"/>
      <c r="PR418" s="38"/>
      <c r="PS418" s="38"/>
      <c r="PT418" s="38"/>
      <c r="PU418" s="38"/>
      <c r="PV418" s="38"/>
      <c r="PW418" s="38"/>
      <c r="PX418" s="38"/>
      <c r="PY418" s="38"/>
      <c r="PZ418" s="38"/>
      <c r="QA418" s="38"/>
      <c r="QB418" s="38"/>
      <c r="QC418" s="38"/>
      <c r="QD418" s="38"/>
      <c r="QE418" s="38"/>
      <c r="QF418" s="38"/>
      <c r="QG418" s="38"/>
      <c r="QH418" s="38"/>
      <c r="QI418" s="38"/>
      <c r="QJ418" s="38"/>
      <c r="QK418" s="38"/>
      <c r="QL418" s="38"/>
      <c r="QM418" s="38"/>
      <c r="QN418" s="38"/>
      <c r="QO418" s="38"/>
      <c r="QP418" s="38"/>
      <c r="QQ418" s="38"/>
      <c r="QR418" s="38"/>
      <c r="QS418" s="38"/>
      <c r="QT418" s="38"/>
      <c r="QU418" s="38"/>
      <c r="QV418" s="38"/>
      <c r="QW418" s="38"/>
      <c r="QX418" s="38"/>
      <c r="QY418" s="38"/>
      <c r="QZ418" s="38"/>
      <c r="RA418" s="38"/>
      <c r="RB418" s="38"/>
      <c r="RC418" s="38"/>
      <c r="RD418" s="38"/>
      <c r="RE418" s="38"/>
      <c r="RF418" s="38"/>
      <c r="RG418" s="38"/>
      <c r="RH418" s="38"/>
      <c r="RI418" s="38"/>
      <c r="RJ418" s="38"/>
      <c r="RK418" s="38"/>
      <c r="RL418" s="38"/>
      <c r="RM418" s="38"/>
      <c r="RN418" s="38"/>
      <c r="RO418" s="38"/>
      <c r="RP418" s="38"/>
      <c r="RQ418" s="38"/>
      <c r="RR418" s="38"/>
      <c r="RS418" s="38"/>
      <c r="RT418" s="38"/>
      <c r="RU418" s="38"/>
      <c r="RV418" s="38"/>
      <c r="RW418" s="38"/>
      <c r="RX418" s="38"/>
      <c r="RY418" s="38"/>
      <c r="RZ418" s="38"/>
      <c r="SA418" s="38"/>
      <c r="SB418" s="38"/>
      <c r="SC418" s="38"/>
      <c r="SD418" s="38"/>
      <c r="SE418" s="38"/>
      <c r="SF418" s="38"/>
      <c r="SG418" s="38"/>
      <c r="SH418" s="38"/>
      <c r="SI418" s="38"/>
      <c r="SJ418" s="38"/>
      <c r="SK418" s="38"/>
      <c r="SL418" s="38"/>
      <c r="SM418" s="38"/>
      <c r="SN418" s="38"/>
      <c r="SO418" s="38"/>
      <c r="SP418" s="38"/>
      <c r="SQ418" s="38"/>
      <c r="SR418" s="38"/>
      <c r="SS418" s="38"/>
      <c r="ST418" s="38"/>
      <c r="SU418" s="38"/>
      <c r="SV418" s="38"/>
      <c r="SW418" s="38"/>
      <c r="SX418" s="38"/>
      <c r="SY418" s="38"/>
      <c r="SZ418" s="38"/>
      <c r="TA418" s="38"/>
      <c r="TB418" s="38"/>
      <c r="TC418" s="38"/>
      <c r="TD418" s="38"/>
      <c r="TE418" s="38"/>
      <c r="TF418" s="38"/>
      <c r="TG418" s="38"/>
      <c r="TH418" s="38"/>
      <c r="TI418" s="38"/>
      <c r="TJ418" s="38"/>
      <c r="TK418" s="38"/>
      <c r="TL418" s="38"/>
      <c r="TM418" s="38"/>
      <c r="TN418" s="38"/>
      <c r="TO418" s="38"/>
      <c r="TP418" s="38"/>
      <c r="TQ418" s="38"/>
      <c r="TR418" s="38"/>
      <c r="TS418" s="38"/>
      <c r="TT418" s="38"/>
      <c r="TU418" s="38"/>
      <c r="TV418" s="38"/>
      <c r="TW418" s="38"/>
      <c r="TX418" s="38"/>
      <c r="TY418" s="38"/>
      <c r="TZ418" s="38"/>
      <c r="UA418" s="38"/>
      <c r="UB418" s="38"/>
      <c r="UC418" s="38"/>
      <c r="UD418" s="38"/>
      <c r="UE418" s="38"/>
      <c r="UF418" s="38"/>
      <c r="UG418" s="38"/>
      <c r="UH418" s="38"/>
      <c r="UI418" s="38"/>
      <c r="UJ418" s="38"/>
      <c r="UK418" s="38"/>
      <c r="UL418" s="38"/>
      <c r="UM418" s="38"/>
      <c r="UN418" s="38"/>
      <c r="UO418" s="38"/>
      <c r="UP418" s="38"/>
      <c r="UQ418" s="38"/>
      <c r="UR418" s="38"/>
      <c r="US418" s="38"/>
      <c r="UT418" s="38"/>
      <c r="UU418" s="38"/>
      <c r="UV418" s="38"/>
      <c r="UW418" s="38"/>
      <c r="UX418" s="38"/>
      <c r="UY418" s="38"/>
      <c r="UZ418" s="38"/>
      <c r="VA418" s="38"/>
      <c r="VB418" s="38"/>
      <c r="VC418" s="38"/>
      <c r="VD418" s="38"/>
      <c r="VE418" s="38"/>
      <c r="VF418" s="38"/>
      <c r="VG418" s="38"/>
      <c r="VH418" s="38"/>
      <c r="VI418" s="38"/>
      <c r="VJ418" s="38"/>
      <c r="VK418" s="38"/>
      <c r="VL418" s="38"/>
      <c r="VM418" s="38"/>
      <c r="VN418" s="38"/>
      <c r="VO418" s="38"/>
      <c r="VP418" s="38"/>
      <c r="VQ418" s="38"/>
      <c r="VR418" s="38"/>
      <c r="VS418" s="38"/>
      <c r="VT418" s="38"/>
      <c r="VU418" s="38"/>
      <c r="VV418" s="38"/>
      <c r="VW418" s="38"/>
      <c r="VX418" s="38"/>
      <c r="VY418" s="38"/>
      <c r="VZ418" s="38"/>
      <c r="WA418" s="38"/>
      <c r="WB418" s="38"/>
      <c r="WC418" s="38"/>
      <c r="WD418" s="38"/>
    </row>
    <row r="419" spans="1:602" s="37" customFormat="1" ht="20.25" customHeight="1">
      <c r="A419" s="507"/>
      <c r="B419" s="600" t="s">
        <v>876</v>
      </c>
      <c r="C419" s="530"/>
      <c r="D419" s="531"/>
      <c r="E419" s="56"/>
      <c r="F419" s="56"/>
      <c r="G419" s="556"/>
      <c r="H419" s="56"/>
      <c r="I419" s="519" t="s">
        <v>14</v>
      </c>
      <c r="J419" s="519" t="s">
        <v>141</v>
      </c>
      <c r="K419" s="64" t="s">
        <v>882</v>
      </c>
      <c r="L419" s="512" t="s">
        <v>146</v>
      </c>
      <c r="M419" s="505">
        <f>M421+M420+M422</f>
        <v>0</v>
      </c>
      <c r="N419" s="505">
        <f t="shared" ref="N419:R419" si="50">N421+N420+N422</f>
        <v>0</v>
      </c>
      <c r="O419" s="505">
        <f>O421+O420+O422</f>
        <v>0</v>
      </c>
      <c r="P419" s="505">
        <f t="shared" si="50"/>
        <v>3513300</v>
      </c>
      <c r="Q419" s="505">
        <f t="shared" si="50"/>
        <v>0</v>
      </c>
      <c r="R419" s="505">
        <f t="shared" si="50"/>
        <v>0</v>
      </c>
      <c r="S419" s="514"/>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c r="DX419" s="38"/>
      <c r="DY419" s="38"/>
      <c r="DZ419" s="38"/>
      <c r="EA419" s="38"/>
      <c r="EB419" s="38"/>
      <c r="EC419" s="38"/>
      <c r="ED419" s="38"/>
      <c r="EE419" s="38"/>
      <c r="EF419" s="38"/>
      <c r="EG419" s="38"/>
      <c r="EH419" s="38"/>
      <c r="EI419" s="38"/>
      <c r="EJ419" s="38"/>
      <c r="EK419" s="38"/>
      <c r="EL419" s="38"/>
      <c r="EM419" s="38"/>
      <c r="EN419" s="38"/>
      <c r="EO419" s="38"/>
      <c r="EP419" s="38"/>
      <c r="EQ419" s="38"/>
      <c r="ER419" s="38"/>
      <c r="ES419" s="38"/>
      <c r="ET419" s="38"/>
      <c r="EU419" s="38"/>
      <c r="EV419" s="38"/>
      <c r="EW419" s="38"/>
      <c r="EX419" s="38"/>
      <c r="EY419" s="38"/>
      <c r="EZ419" s="38"/>
      <c r="FA419" s="38"/>
      <c r="FB419" s="38"/>
      <c r="FC419" s="38"/>
      <c r="FD419" s="38"/>
      <c r="FE419" s="38"/>
      <c r="FF419" s="38"/>
      <c r="FG419" s="38"/>
      <c r="FH419" s="38"/>
      <c r="FI419" s="38"/>
      <c r="FJ419" s="38"/>
      <c r="FK419" s="38"/>
      <c r="FL419" s="38"/>
      <c r="FM419" s="38"/>
      <c r="FN419" s="38"/>
      <c r="FO419" s="38"/>
      <c r="FP419" s="38"/>
      <c r="FQ419" s="38"/>
      <c r="FR419" s="38"/>
      <c r="FS419" s="38"/>
      <c r="FT419" s="38"/>
      <c r="FU419" s="38"/>
      <c r="FV419" s="38"/>
      <c r="FW419" s="38"/>
      <c r="FX419" s="38"/>
      <c r="FY419" s="38"/>
      <c r="FZ419" s="38"/>
      <c r="GA419" s="38"/>
      <c r="GB419" s="38"/>
      <c r="GC419" s="38"/>
      <c r="GD419" s="38"/>
      <c r="GE419" s="38"/>
      <c r="GF419" s="38"/>
      <c r="GG419" s="38"/>
      <c r="GH419" s="38"/>
      <c r="GI419" s="38"/>
      <c r="GJ419" s="38"/>
      <c r="GK419" s="38"/>
      <c r="GL419" s="38"/>
      <c r="GM419" s="38"/>
      <c r="GN419" s="38"/>
      <c r="GO419" s="38"/>
      <c r="GP419" s="38"/>
      <c r="GQ419" s="38"/>
      <c r="GR419" s="38"/>
      <c r="GS419" s="38"/>
      <c r="GT419" s="38"/>
      <c r="GU419" s="38"/>
      <c r="GV419" s="38"/>
      <c r="GW419" s="38"/>
      <c r="GX419" s="38"/>
      <c r="GY419" s="38"/>
      <c r="GZ419" s="38"/>
      <c r="HA419" s="38"/>
      <c r="HB419" s="38"/>
      <c r="HC419" s="38"/>
      <c r="HD419" s="38"/>
      <c r="HE419" s="38"/>
      <c r="HF419" s="38"/>
      <c r="HG419" s="38"/>
      <c r="HH419" s="38"/>
      <c r="HI419" s="38"/>
      <c r="HJ419" s="38"/>
      <c r="HK419" s="38"/>
      <c r="HL419" s="38"/>
      <c r="HM419" s="38"/>
      <c r="HN419" s="38"/>
      <c r="HO419" s="38"/>
      <c r="HP419" s="38"/>
      <c r="HQ419" s="38"/>
      <c r="HR419" s="38"/>
      <c r="HS419" s="38"/>
      <c r="HT419" s="38"/>
      <c r="HU419" s="38"/>
      <c r="HV419" s="38"/>
      <c r="HW419" s="38"/>
      <c r="HX419" s="38"/>
      <c r="HY419" s="38"/>
      <c r="HZ419" s="38"/>
      <c r="IA419" s="38"/>
      <c r="IB419" s="38"/>
      <c r="IC419" s="38"/>
      <c r="ID419" s="38"/>
      <c r="IE419" s="38"/>
      <c r="IF419" s="38"/>
      <c r="IG419" s="38"/>
      <c r="IH419" s="38"/>
      <c r="II419" s="38"/>
      <c r="IJ419" s="38"/>
      <c r="IK419" s="38"/>
      <c r="IL419" s="38"/>
      <c r="IM419" s="38"/>
      <c r="IN419" s="38"/>
      <c r="IO419" s="38"/>
      <c r="IP419" s="38"/>
      <c r="IQ419" s="38"/>
      <c r="IR419" s="38"/>
      <c r="IS419" s="38"/>
      <c r="IT419" s="38"/>
      <c r="IU419" s="38"/>
      <c r="IV419" s="38"/>
      <c r="IW419" s="38"/>
      <c r="IX419" s="38"/>
      <c r="IY419" s="38"/>
      <c r="IZ419" s="38"/>
      <c r="JA419" s="38"/>
      <c r="JB419" s="38"/>
      <c r="JC419" s="38"/>
      <c r="JD419" s="38"/>
      <c r="JE419" s="38"/>
      <c r="JF419" s="38"/>
      <c r="JG419" s="38"/>
      <c r="JH419" s="38"/>
      <c r="JI419" s="38"/>
      <c r="JJ419" s="38"/>
      <c r="JK419" s="38"/>
      <c r="JL419" s="38"/>
      <c r="JM419" s="38"/>
      <c r="JN419" s="38"/>
      <c r="JO419" s="38"/>
      <c r="JP419" s="38"/>
      <c r="JQ419" s="38"/>
      <c r="JR419" s="38"/>
      <c r="JS419" s="38"/>
      <c r="JT419" s="38"/>
      <c r="JU419" s="38"/>
      <c r="JV419" s="38"/>
      <c r="JW419" s="38"/>
      <c r="JX419" s="38"/>
      <c r="JY419" s="38"/>
      <c r="JZ419" s="38"/>
      <c r="KA419" s="38"/>
      <c r="KB419" s="38"/>
      <c r="KC419" s="38"/>
      <c r="KD419" s="38"/>
      <c r="KE419" s="38"/>
      <c r="KF419" s="38"/>
      <c r="KG419" s="38"/>
      <c r="KH419" s="38"/>
      <c r="KI419" s="38"/>
      <c r="KJ419" s="38"/>
      <c r="KK419" s="38"/>
      <c r="KL419" s="38"/>
      <c r="KM419" s="38"/>
      <c r="KN419" s="38"/>
      <c r="KO419" s="38"/>
      <c r="KP419" s="38"/>
      <c r="KQ419" s="38"/>
      <c r="KR419" s="38"/>
      <c r="KS419" s="38"/>
      <c r="KT419" s="38"/>
      <c r="KU419" s="38"/>
      <c r="KV419" s="38"/>
      <c r="KW419" s="38"/>
      <c r="KX419" s="38"/>
      <c r="KY419" s="38"/>
      <c r="KZ419" s="38"/>
      <c r="LA419" s="38"/>
      <c r="LB419" s="38"/>
      <c r="LC419" s="38"/>
      <c r="LD419" s="38"/>
      <c r="LE419" s="38"/>
      <c r="LF419" s="38"/>
      <c r="LG419" s="38"/>
      <c r="LH419" s="38"/>
      <c r="LI419" s="38"/>
      <c r="LJ419" s="38"/>
      <c r="LK419" s="38"/>
      <c r="LL419" s="38"/>
      <c r="LM419" s="38"/>
      <c r="LN419" s="38"/>
      <c r="LO419" s="38"/>
      <c r="LP419" s="38"/>
      <c r="LQ419" s="38"/>
      <c r="LR419" s="38"/>
      <c r="LS419" s="38"/>
      <c r="LT419" s="38"/>
      <c r="LU419" s="38"/>
      <c r="LV419" s="38"/>
      <c r="LW419" s="38"/>
      <c r="LX419" s="38"/>
      <c r="LY419" s="38"/>
      <c r="LZ419" s="38"/>
      <c r="MA419" s="38"/>
      <c r="MB419" s="38"/>
      <c r="MC419" s="38"/>
      <c r="MD419" s="38"/>
      <c r="ME419" s="38"/>
      <c r="MF419" s="38"/>
      <c r="MG419" s="38"/>
      <c r="MH419" s="38"/>
      <c r="MI419" s="38"/>
      <c r="MJ419" s="38"/>
      <c r="MK419" s="38"/>
      <c r="ML419" s="38"/>
      <c r="MM419" s="38"/>
      <c r="MN419" s="38"/>
      <c r="MO419" s="38"/>
      <c r="MP419" s="38"/>
      <c r="MQ419" s="38"/>
      <c r="MR419" s="38"/>
      <c r="MS419" s="38"/>
      <c r="MT419" s="38"/>
      <c r="MU419" s="38"/>
      <c r="MV419" s="38"/>
      <c r="MW419" s="38"/>
      <c r="MX419" s="38"/>
      <c r="MY419" s="38"/>
      <c r="MZ419" s="38"/>
      <c r="NA419" s="38"/>
      <c r="NB419" s="38"/>
      <c r="NC419" s="38"/>
      <c r="ND419" s="38"/>
      <c r="NE419" s="38"/>
      <c r="NF419" s="38"/>
      <c r="NG419" s="38"/>
      <c r="NH419" s="38"/>
      <c r="NI419" s="38"/>
      <c r="NJ419" s="38"/>
      <c r="NK419" s="38"/>
      <c r="NL419" s="38"/>
      <c r="NM419" s="38"/>
      <c r="NN419" s="38"/>
      <c r="NO419" s="38"/>
      <c r="NP419" s="38"/>
      <c r="NQ419" s="38"/>
      <c r="NR419" s="38"/>
      <c r="NS419" s="38"/>
      <c r="NT419" s="38"/>
      <c r="NU419" s="38"/>
      <c r="NV419" s="38"/>
      <c r="NW419" s="38"/>
      <c r="NX419" s="38"/>
      <c r="NY419" s="38"/>
      <c r="NZ419" s="38"/>
      <c r="OA419" s="38"/>
      <c r="OB419" s="38"/>
      <c r="OC419" s="38"/>
      <c r="OD419" s="38"/>
      <c r="OE419" s="38"/>
      <c r="OF419" s="38"/>
      <c r="OG419" s="38"/>
      <c r="OH419" s="38"/>
      <c r="OI419" s="38"/>
      <c r="OJ419" s="38"/>
      <c r="OK419" s="38"/>
      <c r="OL419" s="38"/>
      <c r="OM419" s="38"/>
      <c r="ON419" s="38"/>
      <c r="OO419" s="38"/>
      <c r="OP419" s="38"/>
      <c r="OQ419" s="38"/>
      <c r="OR419" s="38"/>
      <c r="OS419" s="38"/>
      <c r="OT419" s="38"/>
      <c r="OU419" s="38"/>
      <c r="OV419" s="38"/>
      <c r="OW419" s="38"/>
      <c r="OX419" s="38"/>
      <c r="OY419" s="38"/>
      <c r="OZ419" s="38"/>
      <c r="PA419" s="38"/>
      <c r="PB419" s="38"/>
      <c r="PC419" s="38"/>
      <c r="PD419" s="38"/>
      <c r="PE419" s="38"/>
      <c r="PF419" s="38"/>
      <c r="PG419" s="38"/>
      <c r="PH419" s="38"/>
      <c r="PI419" s="38"/>
      <c r="PJ419" s="38"/>
      <c r="PK419" s="38"/>
      <c r="PL419" s="38"/>
      <c r="PM419" s="38"/>
      <c r="PN419" s="38"/>
      <c r="PO419" s="38"/>
      <c r="PP419" s="38"/>
      <c r="PQ419" s="38"/>
      <c r="PR419" s="38"/>
      <c r="PS419" s="38"/>
      <c r="PT419" s="38"/>
      <c r="PU419" s="38"/>
      <c r="PV419" s="38"/>
      <c r="PW419" s="38"/>
      <c r="PX419" s="38"/>
      <c r="PY419" s="38"/>
      <c r="PZ419" s="38"/>
      <c r="QA419" s="38"/>
      <c r="QB419" s="38"/>
      <c r="QC419" s="38"/>
      <c r="QD419" s="38"/>
      <c r="QE419" s="38"/>
      <c r="QF419" s="38"/>
      <c r="QG419" s="38"/>
      <c r="QH419" s="38"/>
      <c r="QI419" s="38"/>
      <c r="QJ419" s="38"/>
      <c r="QK419" s="38"/>
      <c r="QL419" s="38"/>
      <c r="QM419" s="38"/>
      <c r="QN419" s="38"/>
      <c r="QO419" s="38"/>
      <c r="QP419" s="38"/>
      <c r="QQ419" s="38"/>
      <c r="QR419" s="38"/>
      <c r="QS419" s="38"/>
      <c r="QT419" s="38"/>
      <c r="QU419" s="38"/>
      <c r="QV419" s="38"/>
      <c r="QW419" s="38"/>
      <c r="QX419" s="38"/>
      <c r="QY419" s="38"/>
      <c r="QZ419" s="38"/>
      <c r="RA419" s="38"/>
      <c r="RB419" s="38"/>
      <c r="RC419" s="38"/>
      <c r="RD419" s="38"/>
      <c r="RE419" s="38"/>
      <c r="RF419" s="38"/>
      <c r="RG419" s="38"/>
      <c r="RH419" s="38"/>
      <c r="RI419" s="38"/>
      <c r="RJ419" s="38"/>
      <c r="RK419" s="38"/>
      <c r="RL419" s="38"/>
      <c r="RM419" s="38"/>
      <c r="RN419" s="38"/>
      <c r="RO419" s="38"/>
      <c r="RP419" s="38"/>
      <c r="RQ419" s="38"/>
      <c r="RR419" s="38"/>
      <c r="RS419" s="38"/>
      <c r="RT419" s="38"/>
      <c r="RU419" s="38"/>
      <c r="RV419" s="38"/>
      <c r="RW419" s="38"/>
      <c r="RX419" s="38"/>
      <c r="RY419" s="38"/>
      <c r="RZ419" s="38"/>
      <c r="SA419" s="38"/>
      <c r="SB419" s="38"/>
      <c r="SC419" s="38"/>
      <c r="SD419" s="38"/>
      <c r="SE419" s="38"/>
      <c r="SF419" s="38"/>
      <c r="SG419" s="38"/>
      <c r="SH419" s="38"/>
      <c r="SI419" s="38"/>
      <c r="SJ419" s="38"/>
      <c r="SK419" s="38"/>
      <c r="SL419" s="38"/>
      <c r="SM419" s="38"/>
      <c r="SN419" s="38"/>
      <c r="SO419" s="38"/>
      <c r="SP419" s="38"/>
      <c r="SQ419" s="38"/>
      <c r="SR419" s="38"/>
      <c r="SS419" s="38"/>
      <c r="ST419" s="38"/>
      <c r="SU419" s="38"/>
      <c r="SV419" s="38"/>
      <c r="SW419" s="38"/>
      <c r="SX419" s="38"/>
      <c r="SY419" s="38"/>
      <c r="SZ419" s="38"/>
      <c r="TA419" s="38"/>
      <c r="TB419" s="38"/>
      <c r="TC419" s="38"/>
      <c r="TD419" s="38"/>
      <c r="TE419" s="38"/>
      <c r="TF419" s="38"/>
      <c r="TG419" s="38"/>
      <c r="TH419" s="38"/>
      <c r="TI419" s="38"/>
      <c r="TJ419" s="38"/>
      <c r="TK419" s="38"/>
      <c r="TL419" s="38"/>
      <c r="TM419" s="38"/>
      <c r="TN419" s="38"/>
      <c r="TO419" s="38"/>
      <c r="TP419" s="38"/>
      <c r="TQ419" s="38"/>
      <c r="TR419" s="38"/>
      <c r="TS419" s="38"/>
      <c r="TT419" s="38"/>
      <c r="TU419" s="38"/>
      <c r="TV419" s="38"/>
      <c r="TW419" s="38"/>
      <c r="TX419" s="38"/>
      <c r="TY419" s="38"/>
      <c r="TZ419" s="38"/>
      <c r="UA419" s="38"/>
      <c r="UB419" s="38"/>
      <c r="UC419" s="38"/>
      <c r="UD419" s="38"/>
      <c r="UE419" s="38"/>
      <c r="UF419" s="38"/>
      <c r="UG419" s="38"/>
      <c r="UH419" s="38"/>
      <c r="UI419" s="38"/>
      <c r="UJ419" s="38"/>
      <c r="UK419" s="38"/>
      <c r="UL419" s="38"/>
      <c r="UM419" s="38"/>
      <c r="UN419" s="38"/>
      <c r="UO419" s="38"/>
      <c r="UP419" s="38"/>
      <c r="UQ419" s="38"/>
      <c r="UR419" s="38"/>
      <c r="US419" s="38"/>
      <c r="UT419" s="38"/>
      <c r="UU419" s="38"/>
      <c r="UV419" s="38"/>
      <c r="UW419" s="38"/>
      <c r="UX419" s="38"/>
      <c r="UY419" s="38"/>
      <c r="UZ419" s="38"/>
      <c r="VA419" s="38"/>
      <c r="VB419" s="38"/>
      <c r="VC419" s="38"/>
      <c r="VD419" s="38"/>
      <c r="VE419" s="38"/>
      <c r="VF419" s="38"/>
      <c r="VG419" s="38"/>
      <c r="VH419" s="38"/>
      <c r="VI419" s="38"/>
      <c r="VJ419" s="38"/>
      <c r="VK419" s="38"/>
      <c r="VL419" s="38"/>
      <c r="VM419" s="38"/>
      <c r="VN419" s="38"/>
      <c r="VO419" s="38"/>
      <c r="VP419" s="38"/>
      <c r="VQ419" s="38"/>
      <c r="VR419" s="38"/>
      <c r="VS419" s="38"/>
      <c r="VT419" s="38"/>
      <c r="VU419" s="38"/>
      <c r="VV419" s="38"/>
      <c r="VW419" s="38"/>
      <c r="VX419" s="38"/>
      <c r="VY419" s="38"/>
      <c r="VZ419" s="38"/>
      <c r="WA419" s="38"/>
      <c r="WB419" s="38"/>
      <c r="WC419" s="38"/>
      <c r="WD419" s="38"/>
    </row>
    <row r="420" spans="1:602" s="37" customFormat="1" ht="20.25" customHeight="1">
      <c r="A420" s="507"/>
      <c r="B420" s="603"/>
      <c r="C420" s="530"/>
      <c r="D420" s="531"/>
      <c r="E420" s="56"/>
      <c r="F420" s="56"/>
      <c r="G420" s="556"/>
      <c r="H420" s="56"/>
      <c r="I420" s="519" t="s">
        <v>14</v>
      </c>
      <c r="J420" s="519" t="s">
        <v>141</v>
      </c>
      <c r="K420" s="533" t="s">
        <v>882</v>
      </c>
      <c r="L420" s="519" t="s">
        <v>144</v>
      </c>
      <c r="M420" s="520"/>
      <c r="N420" s="520"/>
      <c r="O420" s="520">
        <v>0</v>
      </c>
      <c r="P420" s="521">
        <v>3408500</v>
      </c>
      <c r="Q420" s="522">
        <v>0</v>
      </c>
      <c r="R420" s="522">
        <v>0</v>
      </c>
      <c r="S420" s="514">
        <v>3</v>
      </c>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c r="DX420" s="38"/>
      <c r="DY420" s="38"/>
      <c r="DZ420" s="38"/>
      <c r="EA420" s="38"/>
      <c r="EB420" s="38"/>
      <c r="EC420" s="38"/>
      <c r="ED420" s="38"/>
      <c r="EE420" s="38"/>
      <c r="EF420" s="38"/>
      <c r="EG420" s="38"/>
      <c r="EH420" s="38"/>
      <c r="EI420" s="38"/>
      <c r="EJ420" s="38"/>
      <c r="EK420" s="38"/>
      <c r="EL420" s="38"/>
      <c r="EM420" s="38"/>
      <c r="EN420" s="38"/>
      <c r="EO420" s="38"/>
      <c r="EP420" s="38"/>
      <c r="EQ420" s="38"/>
      <c r="ER420" s="38"/>
      <c r="ES420" s="38"/>
      <c r="ET420" s="38"/>
      <c r="EU420" s="38"/>
      <c r="EV420" s="38"/>
      <c r="EW420" s="38"/>
      <c r="EX420" s="38"/>
      <c r="EY420" s="38"/>
      <c r="EZ420" s="38"/>
      <c r="FA420" s="38"/>
      <c r="FB420" s="38"/>
      <c r="FC420" s="38"/>
      <c r="FD420" s="38"/>
      <c r="FE420" s="38"/>
      <c r="FF420" s="38"/>
      <c r="FG420" s="38"/>
      <c r="FH420" s="38"/>
      <c r="FI420" s="38"/>
      <c r="FJ420" s="38"/>
      <c r="FK420" s="38"/>
      <c r="FL420" s="38"/>
      <c r="FM420" s="38"/>
      <c r="FN420" s="38"/>
      <c r="FO420" s="38"/>
      <c r="FP420" s="38"/>
      <c r="FQ420" s="38"/>
      <c r="FR420" s="38"/>
      <c r="FS420" s="38"/>
      <c r="FT420" s="38"/>
      <c r="FU420" s="38"/>
      <c r="FV420" s="38"/>
      <c r="FW420" s="38"/>
      <c r="FX420" s="38"/>
      <c r="FY420" s="38"/>
      <c r="FZ420" s="38"/>
      <c r="GA420" s="38"/>
      <c r="GB420" s="38"/>
      <c r="GC420" s="38"/>
      <c r="GD420" s="38"/>
      <c r="GE420" s="38"/>
      <c r="GF420" s="38"/>
      <c r="GG420" s="38"/>
      <c r="GH420" s="38"/>
      <c r="GI420" s="38"/>
      <c r="GJ420" s="38"/>
      <c r="GK420" s="38"/>
      <c r="GL420" s="38"/>
      <c r="GM420" s="38"/>
      <c r="GN420" s="38"/>
      <c r="GO420" s="38"/>
      <c r="GP420" s="38"/>
      <c r="GQ420" s="38"/>
      <c r="GR420" s="38"/>
      <c r="GS420" s="38"/>
      <c r="GT420" s="38"/>
      <c r="GU420" s="38"/>
      <c r="GV420" s="38"/>
      <c r="GW420" s="38"/>
      <c r="GX420" s="38"/>
      <c r="GY420" s="38"/>
      <c r="GZ420" s="38"/>
      <c r="HA420" s="38"/>
      <c r="HB420" s="38"/>
      <c r="HC420" s="38"/>
      <c r="HD420" s="38"/>
      <c r="HE420" s="38"/>
      <c r="HF420" s="38"/>
      <c r="HG420" s="38"/>
      <c r="HH420" s="38"/>
      <c r="HI420" s="38"/>
      <c r="HJ420" s="38"/>
      <c r="HK420" s="38"/>
      <c r="HL420" s="38"/>
      <c r="HM420" s="38"/>
      <c r="HN420" s="38"/>
      <c r="HO420" s="38"/>
      <c r="HP420" s="38"/>
      <c r="HQ420" s="38"/>
      <c r="HR420" s="38"/>
      <c r="HS420" s="38"/>
      <c r="HT420" s="38"/>
      <c r="HU420" s="38"/>
      <c r="HV420" s="38"/>
      <c r="HW420" s="38"/>
      <c r="HX420" s="38"/>
      <c r="HY420" s="38"/>
      <c r="HZ420" s="38"/>
      <c r="IA420" s="38"/>
      <c r="IB420" s="38"/>
      <c r="IC420" s="38"/>
      <c r="ID420" s="38"/>
      <c r="IE420" s="38"/>
      <c r="IF420" s="38"/>
      <c r="IG420" s="38"/>
      <c r="IH420" s="38"/>
      <c r="II420" s="38"/>
      <c r="IJ420" s="38"/>
      <c r="IK420" s="38"/>
      <c r="IL420" s="38"/>
      <c r="IM420" s="38"/>
      <c r="IN420" s="38"/>
      <c r="IO420" s="38"/>
      <c r="IP420" s="38"/>
      <c r="IQ420" s="38"/>
      <c r="IR420" s="38"/>
      <c r="IS420" s="38"/>
      <c r="IT420" s="38"/>
      <c r="IU420" s="38"/>
      <c r="IV420" s="38"/>
      <c r="IW420" s="38"/>
      <c r="IX420" s="38"/>
      <c r="IY420" s="38"/>
      <c r="IZ420" s="38"/>
      <c r="JA420" s="38"/>
      <c r="JB420" s="38"/>
      <c r="JC420" s="38"/>
      <c r="JD420" s="38"/>
      <c r="JE420" s="38"/>
      <c r="JF420" s="38"/>
      <c r="JG420" s="38"/>
      <c r="JH420" s="38"/>
      <c r="JI420" s="38"/>
      <c r="JJ420" s="38"/>
      <c r="JK420" s="38"/>
      <c r="JL420" s="38"/>
      <c r="JM420" s="38"/>
      <c r="JN420" s="38"/>
      <c r="JO420" s="38"/>
      <c r="JP420" s="38"/>
      <c r="JQ420" s="38"/>
      <c r="JR420" s="38"/>
      <c r="JS420" s="38"/>
      <c r="JT420" s="38"/>
      <c r="JU420" s="38"/>
      <c r="JV420" s="38"/>
      <c r="JW420" s="38"/>
      <c r="JX420" s="38"/>
      <c r="JY420" s="38"/>
      <c r="JZ420" s="38"/>
      <c r="KA420" s="38"/>
      <c r="KB420" s="38"/>
      <c r="KC420" s="38"/>
      <c r="KD420" s="38"/>
      <c r="KE420" s="38"/>
      <c r="KF420" s="38"/>
      <c r="KG420" s="38"/>
      <c r="KH420" s="38"/>
      <c r="KI420" s="38"/>
      <c r="KJ420" s="38"/>
      <c r="KK420" s="38"/>
      <c r="KL420" s="38"/>
      <c r="KM420" s="38"/>
      <c r="KN420" s="38"/>
      <c r="KO420" s="38"/>
      <c r="KP420" s="38"/>
      <c r="KQ420" s="38"/>
      <c r="KR420" s="38"/>
      <c r="KS420" s="38"/>
      <c r="KT420" s="38"/>
      <c r="KU420" s="38"/>
      <c r="KV420" s="38"/>
      <c r="KW420" s="38"/>
      <c r="KX420" s="38"/>
      <c r="KY420" s="38"/>
      <c r="KZ420" s="38"/>
      <c r="LA420" s="38"/>
      <c r="LB420" s="38"/>
      <c r="LC420" s="38"/>
      <c r="LD420" s="38"/>
      <c r="LE420" s="38"/>
      <c r="LF420" s="38"/>
      <c r="LG420" s="38"/>
      <c r="LH420" s="38"/>
      <c r="LI420" s="38"/>
      <c r="LJ420" s="38"/>
      <c r="LK420" s="38"/>
      <c r="LL420" s="38"/>
      <c r="LM420" s="38"/>
      <c r="LN420" s="38"/>
      <c r="LO420" s="38"/>
      <c r="LP420" s="38"/>
      <c r="LQ420" s="38"/>
      <c r="LR420" s="38"/>
      <c r="LS420" s="38"/>
      <c r="LT420" s="38"/>
      <c r="LU420" s="38"/>
      <c r="LV420" s="38"/>
      <c r="LW420" s="38"/>
      <c r="LX420" s="38"/>
      <c r="LY420" s="38"/>
      <c r="LZ420" s="38"/>
      <c r="MA420" s="38"/>
      <c r="MB420" s="38"/>
      <c r="MC420" s="38"/>
      <c r="MD420" s="38"/>
      <c r="ME420" s="38"/>
      <c r="MF420" s="38"/>
      <c r="MG420" s="38"/>
      <c r="MH420" s="38"/>
      <c r="MI420" s="38"/>
      <c r="MJ420" s="38"/>
      <c r="MK420" s="38"/>
      <c r="ML420" s="38"/>
      <c r="MM420" s="38"/>
      <c r="MN420" s="38"/>
      <c r="MO420" s="38"/>
      <c r="MP420" s="38"/>
      <c r="MQ420" s="38"/>
      <c r="MR420" s="38"/>
      <c r="MS420" s="38"/>
      <c r="MT420" s="38"/>
      <c r="MU420" s="38"/>
      <c r="MV420" s="38"/>
      <c r="MW420" s="38"/>
      <c r="MX420" s="38"/>
      <c r="MY420" s="38"/>
      <c r="MZ420" s="38"/>
      <c r="NA420" s="38"/>
      <c r="NB420" s="38"/>
      <c r="NC420" s="38"/>
      <c r="ND420" s="38"/>
      <c r="NE420" s="38"/>
      <c r="NF420" s="38"/>
      <c r="NG420" s="38"/>
      <c r="NH420" s="38"/>
      <c r="NI420" s="38"/>
      <c r="NJ420" s="38"/>
      <c r="NK420" s="38"/>
      <c r="NL420" s="38"/>
      <c r="NM420" s="38"/>
      <c r="NN420" s="38"/>
      <c r="NO420" s="38"/>
      <c r="NP420" s="38"/>
      <c r="NQ420" s="38"/>
      <c r="NR420" s="38"/>
      <c r="NS420" s="38"/>
      <c r="NT420" s="38"/>
      <c r="NU420" s="38"/>
      <c r="NV420" s="38"/>
      <c r="NW420" s="38"/>
      <c r="NX420" s="38"/>
      <c r="NY420" s="38"/>
      <c r="NZ420" s="38"/>
      <c r="OA420" s="38"/>
      <c r="OB420" s="38"/>
      <c r="OC420" s="38"/>
      <c r="OD420" s="38"/>
      <c r="OE420" s="38"/>
      <c r="OF420" s="38"/>
      <c r="OG420" s="38"/>
      <c r="OH420" s="38"/>
      <c r="OI420" s="38"/>
      <c r="OJ420" s="38"/>
      <c r="OK420" s="38"/>
      <c r="OL420" s="38"/>
      <c r="OM420" s="38"/>
      <c r="ON420" s="38"/>
      <c r="OO420" s="38"/>
      <c r="OP420" s="38"/>
      <c r="OQ420" s="38"/>
      <c r="OR420" s="38"/>
      <c r="OS420" s="38"/>
      <c r="OT420" s="38"/>
      <c r="OU420" s="38"/>
      <c r="OV420" s="38"/>
      <c r="OW420" s="38"/>
      <c r="OX420" s="38"/>
      <c r="OY420" s="38"/>
      <c r="OZ420" s="38"/>
      <c r="PA420" s="38"/>
      <c r="PB420" s="38"/>
      <c r="PC420" s="38"/>
      <c r="PD420" s="38"/>
      <c r="PE420" s="38"/>
      <c r="PF420" s="38"/>
      <c r="PG420" s="38"/>
      <c r="PH420" s="38"/>
      <c r="PI420" s="38"/>
      <c r="PJ420" s="38"/>
      <c r="PK420" s="38"/>
      <c r="PL420" s="38"/>
      <c r="PM420" s="38"/>
      <c r="PN420" s="38"/>
      <c r="PO420" s="38"/>
      <c r="PP420" s="38"/>
      <c r="PQ420" s="38"/>
      <c r="PR420" s="38"/>
      <c r="PS420" s="38"/>
      <c r="PT420" s="38"/>
      <c r="PU420" s="38"/>
      <c r="PV420" s="38"/>
      <c r="PW420" s="38"/>
      <c r="PX420" s="38"/>
      <c r="PY420" s="38"/>
      <c r="PZ420" s="38"/>
      <c r="QA420" s="38"/>
      <c r="QB420" s="38"/>
      <c r="QC420" s="38"/>
      <c r="QD420" s="38"/>
      <c r="QE420" s="38"/>
      <c r="QF420" s="38"/>
      <c r="QG420" s="38"/>
      <c r="QH420" s="38"/>
      <c r="QI420" s="38"/>
      <c r="QJ420" s="38"/>
      <c r="QK420" s="38"/>
      <c r="QL420" s="38"/>
      <c r="QM420" s="38"/>
      <c r="QN420" s="38"/>
      <c r="QO420" s="38"/>
      <c r="QP420" s="38"/>
      <c r="QQ420" s="38"/>
      <c r="QR420" s="38"/>
      <c r="QS420" s="38"/>
      <c r="QT420" s="38"/>
      <c r="QU420" s="38"/>
      <c r="QV420" s="38"/>
      <c r="QW420" s="38"/>
      <c r="QX420" s="38"/>
      <c r="QY420" s="38"/>
      <c r="QZ420" s="38"/>
      <c r="RA420" s="38"/>
      <c r="RB420" s="38"/>
      <c r="RC420" s="38"/>
      <c r="RD420" s="38"/>
      <c r="RE420" s="38"/>
      <c r="RF420" s="38"/>
      <c r="RG420" s="38"/>
      <c r="RH420" s="38"/>
      <c r="RI420" s="38"/>
      <c r="RJ420" s="38"/>
      <c r="RK420" s="38"/>
      <c r="RL420" s="38"/>
      <c r="RM420" s="38"/>
      <c r="RN420" s="38"/>
      <c r="RO420" s="38"/>
      <c r="RP420" s="38"/>
      <c r="RQ420" s="38"/>
      <c r="RR420" s="38"/>
      <c r="RS420" s="38"/>
      <c r="RT420" s="38"/>
      <c r="RU420" s="38"/>
      <c r="RV420" s="38"/>
      <c r="RW420" s="38"/>
      <c r="RX420" s="38"/>
      <c r="RY420" s="38"/>
      <c r="RZ420" s="38"/>
      <c r="SA420" s="38"/>
      <c r="SB420" s="38"/>
      <c r="SC420" s="38"/>
      <c r="SD420" s="38"/>
      <c r="SE420" s="38"/>
      <c r="SF420" s="38"/>
      <c r="SG420" s="38"/>
      <c r="SH420" s="38"/>
      <c r="SI420" s="38"/>
      <c r="SJ420" s="38"/>
      <c r="SK420" s="38"/>
      <c r="SL420" s="38"/>
      <c r="SM420" s="38"/>
      <c r="SN420" s="38"/>
      <c r="SO420" s="38"/>
      <c r="SP420" s="38"/>
      <c r="SQ420" s="38"/>
      <c r="SR420" s="38"/>
      <c r="SS420" s="38"/>
      <c r="ST420" s="38"/>
      <c r="SU420" s="38"/>
      <c r="SV420" s="38"/>
      <c r="SW420" s="38"/>
      <c r="SX420" s="38"/>
      <c r="SY420" s="38"/>
      <c r="SZ420" s="38"/>
      <c r="TA420" s="38"/>
      <c r="TB420" s="38"/>
      <c r="TC420" s="38"/>
      <c r="TD420" s="38"/>
      <c r="TE420" s="38"/>
      <c r="TF420" s="38"/>
      <c r="TG420" s="38"/>
      <c r="TH420" s="38"/>
      <c r="TI420" s="38"/>
      <c r="TJ420" s="38"/>
      <c r="TK420" s="38"/>
      <c r="TL420" s="38"/>
      <c r="TM420" s="38"/>
      <c r="TN420" s="38"/>
      <c r="TO420" s="38"/>
      <c r="TP420" s="38"/>
      <c r="TQ420" s="38"/>
      <c r="TR420" s="38"/>
      <c r="TS420" s="38"/>
      <c r="TT420" s="38"/>
      <c r="TU420" s="38"/>
      <c r="TV420" s="38"/>
      <c r="TW420" s="38"/>
      <c r="TX420" s="38"/>
      <c r="TY420" s="38"/>
      <c r="TZ420" s="38"/>
      <c r="UA420" s="38"/>
      <c r="UB420" s="38"/>
      <c r="UC420" s="38"/>
      <c r="UD420" s="38"/>
      <c r="UE420" s="38"/>
      <c r="UF420" s="38"/>
      <c r="UG420" s="38"/>
      <c r="UH420" s="38"/>
      <c r="UI420" s="38"/>
      <c r="UJ420" s="38"/>
      <c r="UK420" s="38"/>
      <c r="UL420" s="38"/>
      <c r="UM420" s="38"/>
      <c r="UN420" s="38"/>
      <c r="UO420" s="38"/>
      <c r="UP420" s="38"/>
      <c r="UQ420" s="38"/>
      <c r="UR420" s="38"/>
      <c r="US420" s="38"/>
      <c r="UT420" s="38"/>
      <c r="UU420" s="38"/>
      <c r="UV420" s="38"/>
      <c r="UW420" s="38"/>
      <c r="UX420" s="38"/>
      <c r="UY420" s="38"/>
      <c r="UZ420" s="38"/>
      <c r="VA420" s="38"/>
      <c r="VB420" s="38"/>
      <c r="VC420" s="38"/>
      <c r="VD420" s="38"/>
      <c r="VE420" s="38"/>
      <c r="VF420" s="38"/>
      <c r="VG420" s="38"/>
      <c r="VH420" s="38"/>
      <c r="VI420" s="38"/>
      <c r="VJ420" s="38"/>
      <c r="VK420" s="38"/>
      <c r="VL420" s="38"/>
      <c r="VM420" s="38"/>
      <c r="VN420" s="38"/>
      <c r="VO420" s="38"/>
      <c r="VP420" s="38"/>
      <c r="VQ420" s="38"/>
      <c r="VR420" s="38"/>
      <c r="VS420" s="38"/>
      <c r="VT420" s="38"/>
      <c r="VU420" s="38"/>
      <c r="VV420" s="38"/>
      <c r="VW420" s="38"/>
      <c r="VX420" s="38"/>
      <c r="VY420" s="38"/>
      <c r="VZ420" s="38"/>
      <c r="WA420" s="38"/>
      <c r="WB420" s="38"/>
      <c r="WC420" s="38"/>
      <c r="WD420" s="38"/>
    </row>
    <row r="421" spans="1:602" s="37" customFormat="1" ht="20.25" customHeight="1">
      <c r="A421" s="507"/>
      <c r="B421" s="608" t="s">
        <v>880</v>
      </c>
      <c r="C421" s="530"/>
      <c r="D421" s="531"/>
      <c r="E421" s="56"/>
      <c r="F421" s="56"/>
      <c r="G421" s="556"/>
      <c r="H421" s="56"/>
      <c r="I421" s="519" t="s">
        <v>14</v>
      </c>
      <c r="J421" s="519" t="s">
        <v>141</v>
      </c>
      <c r="K421" s="533" t="s">
        <v>882</v>
      </c>
      <c r="L421" s="519" t="s">
        <v>144</v>
      </c>
      <c r="M421" s="520"/>
      <c r="N421" s="520"/>
      <c r="O421" s="520">
        <v>0</v>
      </c>
      <c r="P421" s="521">
        <v>69600</v>
      </c>
      <c r="Q421" s="522">
        <v>0</v>
      </c>
      <c r="R421" s="522">
        <v>0</v>
      </c>
      <c r="S421" s="514">
        <v>3</v>
      </c>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c r="DX421" s="38"/>
      <c r="DY421" s="38"/>
      <c r="DZ421" s="38"/>
      <c r="EA421" s="38"/>
      <c r="EB421" s="38"/>
      <c r="EC421" s="38"/>
      <c r="ED421" s="38"/>
      <c r="EE421" s="38"/>
      <c r="EF421" s="38"/>
      <c r="EG421" s="38"/>
      <c r="EH421" s="38"/>
      <c r="EI421" s="38"/>
      <c r="EJ421" s="38"/>
      <c r="EK421" s="38"/>
      <c r="EL421" s="38"/>
      <c r="EM421" s="38"/>
      <c r="EN421" s="38"/>
      <c r="EO421" s="38"/>
      <c r="EP421" s="38"/>
      <c r="EQ421" s="38"/>
      <c r="ER421" s="38"/>
      <c r="ES421" s="38"/>
      <c r="ET421" s="38"/>
      <c r="EU421" s="38"/>
      <c r="EV421" s="38"/>
      <c r="EW421" s="38"/>
      <c r="EX421" s="38"/>
      <c r="EY421" s="38"/>
      <c r="EZ421" s="38"/>
      <c r="FA421" s="38"/>
      <c r="FB421" s="38"/>
      <c r="FC421" s="38"/>
      <c r="FD421" s="38"/>
      <c r="FE421" s="38"/>
      <c r="FF421" s="38"/>
      <c r="FG421" s="38"/>
      <c r="FH421" s="38"/>
      <c r="FI421" s="38"/>
      <c r="FJ421" s="38"/>
      <c r="FK421" s="38"/>
      <c r="FL421" s="38"/>
      <c r="FM421" s="38"/>
      <c r="FN421" s="38"/>
      <c r="FO421" s="38"/>
      <c r="FP421" s="38"/>
      <c r="FQ421" s="38"/>
      <c r="FR421" s="38"/>
      <c r="FS421" s="38"/>
      <c r="FT421" s="38"/>
      <c r="FU421" s="38"/>
      <c r="FV421" s="38"/>
      <c r="FW421" s="38"/>
      <c r="FX421" s="38"/>
      <c r="FY421" s="38"/>
      <c r="FZ421" s="38"/>
      <c r="GA421" s="38"/>
      <c r="GB421" s="38"/>
      <c r="GC421" s="38"/>
      <c r="GD421" s="38"/>
      <c r="GE421" s="38"/>
      <c r="GF421" s="38"/>
      <c r="GG421" s="38"/>
      <c r="GH421" s="38"/>
      <c r="GI421" s="38"/>
      <c r="GJ421" s="38"/>
      <c r="GK421" s="38"/>
      <c r="GL421" s="38"/>
      <c r="GM421" s="38"/>
      <c r="GN421" s="38"/>
      <c r="GO421" s="38"/>
      <c r="GP421" s="38"/>
      <c r="GQ421" s="38"/>
      <c r="GR421" s="38"/>
      <c r="GS421" s="38"/>
      <c r="GT421" s="38"/>
      <c r="GU421" s="38"/>
      <c r="GV421" s="38"/>
      <c r="GW421" s="38"/>
      <c r="GX421" s="38"/>
      <c r="GY421" s="38"/>
      <c r="GZ421" s="38"/>
      <c r="HA421" s="38"/>
      <c r="HB421" s="38"/>
      <c r="HC421" s="38"/>
      <c r="HD421" s="38"/>
      <c r="HE421" s="38"/>
      <c r="HF421" s="38"/>
      <c r="HG421" s="38"/>
      <c r="HH421" s="38"/>
      <c r="HI421" s="38"/>
      <c r="HJ421" s="38"/>
      <c r="HK421" s="38"/>
      <c r="HL421" s="38"/>
      <c r="HM421" s="38"/>
      <c r="HN421" s="38"/>
      <c r="HO421" s="38"/>
      <c r="HP421" s="38"/>
      <c r="HQ421" s="38"/>
      <c r="HR421" s="38"/>
      <c r="HS421" s="38"/>
      <c r="HT421" s="38"/>
      <c r="HU421" s="38"/>
      <c r="HV421" s="38"/>
      <c r="HW421" s="38"/>
      <c r="HX421" s="38"/>
      <c r="HY421" s="38"/>
      <c r="HZ421" s="38"/>
      <c r="IA421" s="38"/>
      <c r="IB421" s="38"/>
      <c r="IC421" s="38"/>
      <c r="ID421" s="38"/>
      <c r="IE421" s="38"/>
      <c r="IF421" s="38"/>
      <c r="IG421" s="38"/>
      <c r="IH421" s="38"/>
      <c r="II421" s="38"/>
      <c r="IJ421" s="38"/>
      <c r="IK421" s="38"/>
      <c r="IL421" s="38"/>
      <c r="IM421" s="38"/>
      <c r="IN421" s="38"/>
      <c r="IO421" s="38"/>
      <c r="IP421" s="38"/>
      <c r="IQ421" s="38"/>
      <c r="IR421" s="38"/>
      <c r="IS421" s="38"/>
      <c r="IT421" s="38"/>
      <c r="IU421" s="38"/>
      <c r="IV421" s="38"/>
      <c r="IW421" s="38"/>
      <c r="IX421" s="38"/>
      <c r="IY421" s="38"/>
      <c r="IZ421" s="38"/>
      <c r="JA421" s="38"/>
      <c r="JB421" s="38"/>
      <c r="JC421" s="38"/>
      <c r="JD421" s="38"/>
      <c r="JE421" s="38"/>
      <c r="JF421" s="38"/>
      <c r="JG421" s="38"/>
      <c r="JH421" s="38"/>
      <c r="JI421" s="38"/>
      <c r="JJ421" s="38"/>
      <c r="JK421" s="38"/>
      <c r="JL421" s="38"/>
      <c r="JM421" s="38"/>
      <c r="JN421" s="38"/>
      <c r="JO421" s="38"/>
      <c r="JP421" s="38"/>
      <c r="JQ421" s="38"/>
      <c r="JR421" s="38"/>
      <c r="JS421" s="38"/>
      <c r="JT421" s="38"/>
      <c r="JU421" s="38"/>
      <c r="JV421" s="38"/>
      <c r="JW421" s="38"/>
      <c r="JX421" s="38"/>
      <c r="JY421" s="38"/>
      <c r="JZ421" s="38"/>
      <c r="KA421" s="38"/>
      <c r="KB421" s="38"/>
      <c r="KC421" s="38"/>
      <c r="KD421" s="38"/>
      <c r="KE421" s="38"/>
      <c r="KF421" s="38"/>
      <c r="KG421" s="38"/>
      <c r="KH421" s="38"/>
      <c r="KI421" s="38"/>
      <c r="KJ421" s="38"/>
      <c r="KK421" s="38"/>
      <c r="KL421" s="38"/>
      <c r="KM421" s="38"/>
      <c r="KN421" s="38"/>
      <c r="KO421" s="38"/>
      <c r="KP421" s="38"/>
      <c r="KQ421" s="38"/>
      <c r="KR421" s="38"/>
      <c r="KS421" s="38"/>
      <c r="KT421" s="38"/>
      <c r="KU421" s="38"/>
      <c r="KV421" s="38"/>
      <c r="KW421" s="38"/>
      <c r="KX421" s="38"/>
      <c r="KY421" s="38"/>
      <c r="KZ421" s="38"/>
      <c r="LA421" s="38"/>
      <c r="LB421" s="38"/>
      <c r="LC421" s="38"/>
      <c r="LD421" s="38"/>
      <c r="LE421" s="38"/>
      <c r="LF421" s="38"/>
      <c r="LG421" s="38"/>
      <c r="LH421" s="38"/>
      <c r="LI421" s="38"/>
      <c r="LJ421" s="38"/>
      <c r="LK421" s="38"/>
      <c r="LL421" s="38"/>
      <c r="LM421" s="38"/>
      <c r="LN421" s="38"/>
      <c r="LO421" s="38"/>
      <c r="LP421" s="38"/>
      <c r="LQ421" s="38"/>
      <c r="LR421" s="38"/>
      <c r="LS421" s="38"/>
      <c r="LT421" s="38"/>
      <c r="LU421" s="38"/>
      <c r="LV421" s="38"/>
      <c r="LW421" s="38"/>
      <c r="LX421" s="38"/>
      <c r="LY421" s="38"/>
      <c r="LZ421" s="38"/>
      <c r="MA421" s="38"/>
      <c r="MB421" s="38"/>
      <c r="MC421" s="38"/>
      <c r="MD421" s="38"/>
      <c r="ME421" s="38"/>
      <c r="MF421" s="38"/>
      <c r="MG421" s="38"/>
      <c r="MH421" s="38"/>
      <c r="MI421" s="38"/>
      <c r="MJ421" s="38"/>
      <c r="MK421" s="38"/>
      <c r="ML421" s="38"/>
      <c r="MM421" s="38"/>
      <c r="MN421" s="38"/>
      <c r="MO421" s="38"/>
      <c r="MP421" s="38"/>
      <c r="MQ421" s="38"/>
      <c r="MR421" s="38"/>
      <c r="MS421" s="38"/>
      <c r="MT421" s="38"/>
      <c r="MU421" s="38"/>
      <c r="MV421" s="38"/>
      <c r="MW421" s="38"/>
      <c r="MX421" s="38"/>
      <c r="MY421" s="38"/>
      <c r="MZ421" s="38"/>
      <c r="NA421" s="38"/>
      <c r="NB421" s="38"/>
      <c r="NC421" s="38"/>
      <c r="ND421" s="38"/>
      <c r="NE421" s="38"/>
      <c r="NF421" s="38"/>
      <c r="NG421" s="38"/>
      <c r="NH421" s="38"/>
      <c r="NI421" s="38"/>
      <c r="NJ421" s="38"/>
      <c r="NK421" s="38"/>
      <c r="NL421" s="38"/>
      <c r="NM421" s="38"/>
      <c r="NN421" s="38"/>
      <c r="NO421" s="38"/>
      <c r="NP421" s="38"/>
      <c r="NQ421" s="38"/>
      <c r="NR421" s="38"/>
      <c r="NS421" s="38"/>
      <c r="NT421" s="38"/>
      <c r="NU421" s="38"/>
      <c r="NV421" s="38"/>
      <c r="NW421" s="38"/>
      <c r="NX421" s="38"/>
      <c r="NY421" s="38"/>
      <c r="NZ421" s="38"/>
      <c r="OA421" s="38"/>
      <c r="OB421" s="38"/>
      <c r="OC421" s="38"/>
      <c r="OD421" s="38"/>
      <c r="OE421" s="38"/>
      <c r="OF421" s="38"/>
      <c r="OG421" s="38"/>
      <c r="OH421" s="38"/>
      <c r="OI421" s="38"/>
      <c r="OJ421" s="38"/>
      <c r="OK421" s="38"/>
      <c r="OL421" s="38"/>
      <c r="OM421" s="38"/>
      <c r="ON421" s="38"/>
      <c r="OO421" s="38"/>
      <c r="OP421" s="38"/>
      <c r="OQ421" s="38"/>
      <c r="OR421" s="38"/>
      <c r="OS421" s="38"/>
      <c r="OT421" s="38"/>
      <c r="OU421" s="38"/>
      <c r="OV421" s="38"/>
      <c r="OW421" s="38"/>
      <c r="OX421" s="38"/>
      <c r="OY421" s="38"/>
      <c r="OZ421" s="38"/>
      <c r="PA421" s="38"/>
      <c r="PB421" s="38"/>
      <c r="PC421" s="38"/>
      <c r="PD421" s="38"/>
      <c r="PE421" s="38"/>
      <c r="PF421" s="38"/>
      <c r="PG421" s="38"/>
      <c r="PH421" s="38"/>
      <c r="PI421" s="38"/>
      <c r="PJ421" s="38"/>
      <c r="PK421" s="38"/>
      <c r="PL421" s="38"/>
      <c r="PM421" s="38"/>
      <c r="PN421" s="38"/>
      <c r="PO421" s="38"/>
      <c r="PP421" s="38"/>
      <c r="PQ421" s="38"/>
      <c r="PR421" s="38"/>
      <c r="PS421" s="38"/>
      <c r="PT421" s="38"/>
      <c r="PU421" s="38"/>
      <c r="PV421" s="38"/>
      <c r="PW421" s="38"/>
      <c r="PX421" s="38"/>
      <c r="PY421" s="38"/>
      <c r="PZ421" s="38"/>
      <c r="QA421" s="38"/>
      <c r="QB421" s="38"/>
      <c r="QC421" s="38"/>
      <c r="QD421" s="38"/>
      <c r="QE421" s="38"/>
      <c r="QF421" s="38"/>
      <c r="QG421" s="38"/>
      <c r="QH421" s="38"/>
      <c r="QI421" s="38"/>
      <c r="QJ421" s="38"/>
      <c r="QK421" s="38"/>
      <c r="QL421" s="38"/>
      <c r="QM421" s="38"/>
      <c r="QN421" s="38"/>
      <c r="QO421" s="38"/>
      <c r="QP421" s="38"/>
      <c r="QQ421" s="38"/>
      <c r="QR421" s="38"/>
      <c r="QS421" s="38"/>
      <c r="QT421" s="38"/>
      <c r="QU421" s="38"/>
      <c r="QV421" s="38"/>
      <c r="QW421" s="38"/>
      <c r="QX421" s="38"/>
      <c r="QY421" s="38"/>
      <c r="QZ421" s="38"/>
      <c r="RA421" s="38"/>
      <c r="RB421" s="38"/>
      <c r="RC421" s="38"/>
      <c r="RD421" s="38"/>
      <c r="RE421" s="38"/>
      <c r="RF421" s="38"/>
      <c r="RG421" s="38"/>
      <c r="RH421" s="38"/>
      <c r="RI421" s="38"/>
      <c r="RJ421" s="38"/>
      <c r="RK421" s="38"/>
      <c r="RL421" s="38"/>
      <c r="RM421" s="38"/>
      <c r="RN421" s="38"/>
      <c r="RO421" s="38"/>
      <c r="RP421" s="38"/>
      <c r="RQ421" s="38"/>
      <c r="RR421" s="38"/>
      <c r="RS421" s="38"/>
      <c r="RT421" s="38"/>
      <c r="RU421" s="38"/>
      <c r="RV421" s="38"/>
      <c r="RW421" s="38"/>
      <c r="RX421" s="38"/>
      <c r="RY421" s="38"/>
      <c r="RZ421" s="38"/>
      <c r="SA421" s="38"/>
      <c r="SB421" s="38"/>
      <c r="SC421" s="38"/>
      <c r="SD421" s="38"/>
      <c r="SE421" s="38"/>
      <c r="SF421" s="38"/>
      <c r="SG421" s="38"/>
      <c r="SH421" s="38"/>
      <c r="SI421" s="38"/>
      <c r="SJ421" s="38"/>
      <c r="SK421" s="38"/>
      <c r="SL421" s="38"/>
      <c r="SM421" s="38"/>
      <c r="SN421" s="38"/>
      <c r="SO421" s="38"/>
      <c r="SP421" s="38"/>
      <c r="SQ421" s="38"/>
      <c r="SR421" s="38"/>
      <c r="SS421" s="38"/>
      <c r="ST421" s="38"/>
      <c r="SU421" s="38"/>
      <c r="SV421" s="38"/>
      <c r="SW421" s="38"/>
      <c r="SX421" s="38"/>
      <c r="SY421" s="38"/>
      <c r="SZ421" s="38"/>
      <c r="TA421" s="38"/>
      <c r="TB421" s="38"/>
      <c r="TC421" s="38"/>
      <c r="TD421" s="38"/>
      <c r="TE421" s="38"/>
      <c r="TF421" s="38"/>
      <c r="TG421" s="38"/>
      <c r="TH421" s="38"/>
      <c r="TI421" s="38"/>
      <c r="TJ421" s="38"/>
      <c r="TK421" s="38"/>
      <c r="TL421" s="38"/>
      <c r="TM421" s="38"/>
      <c r="TN421" s="38"/>
      <c r="TO421" s="38"/>
      <c r="TP421" s="38"/>
      <c r="TQ421" s="38"/>
      <c r="TR421" s="38"/>
      <c r="TS421" s="38"/>
      <c r="TT421" s="38"/>
      <c r="TU421" s="38"/>
      <c r="TV421" s="38"/>
      <c r="TW421" s="38"/>
      <c r="TX421" s="38"/>
      <c r="TY421" s="38"/>
      <c r="TZ421" s="38"/>
      <c r="UA421" s="38"/>
      <c r="UB421" s="38"/>
      <c r="UC421" s="38"/>
      <c r="UD421" s="38"/>
      <c r="UE421" s="38"/>
      <c r="UF421" s="38"/>
      <c r="UG421" s="38"/>
      <c r="UH421" s="38"/>
      <c r="UI421" s="38"/>
      <c r="UJ421" s="38"/>
      <c r="UK421" s="38"/>
      <c r="UL421" s="38"/>
      <c r="UM421" s="38"/>
      <c r="UN421" s="38"/>
      <c r="UO421" s="38"/>
      <c r="UP421" s="38"/>
      <c r="UQ421" s="38"/>
      <c r="UR421" s="38"/>
      <c r="US421" s="38"/>
      <c r="UT421" s="38"/>
      <c r="UU421" s="38"/>
      <c r="UV421" s="38"/>
      <c r="UW421" s="38"/>
      <c r="UX421" s="38"/>
      <c r="UY421" s="38"/>
      <c r="UZ421" s="38"/>
      <c r="VA421" s="38"/>
      <c r="VB421" s="38"/>
      <c r="VC421" s="38"/>
      <c r="VD421" s="38"/>
      <c r="VE421" s="38"/>
      <c r="VF421" s="38"/>
      <c r="VG421" s="38"/>
      <c r="VH421" s="38"/>
      <c r="VI421" s="38"/>
      <c r="VJ421" s="38"/>
      <c r="VK421" s="38"/>
      <c r="VL421" s="38"/>
      <c r="VM421" s="38"/>
      <c r="VN421" s="38"/>
      <c r="VO421" s="38"/>
      <c r="VP421" s="38"/>
      <c r="VQ421" s="38"/>
      <c r="VR421" s="38"/>
      <c r="VS421" s="38"/>
      <c r="VT421" s="38"/>
      <c r="VU421" s="38"/>
      <c r="VV421" s="38"/>
      <c r="VW421" s="38"/>
      <c r="VX421" s="38"/>
      <c r="VY421" s="38"/>
      <c r="VZ421" s="38"/>
      <c r="WA421" s="38"/>
      <c r="WB421" s="38"/>
      <c r="WC421" s="38"/>
      <c r="WD421" s="38"/>
    </row>
    <row r="422" spans="1:602" s="37" customFormat="1" ht="20.25" customHeight="1">
      <c r="A422" s="507"/>
      <c r="B422" s="608" t="s">
        <v>881</v>
      </c>
      <c r="C422" s="530"/>
      <c r="D422" s="531"/>
      <c r="E422" s="56"/>
      <c r="F422" s="56"/>
      <c r="G422" s="556"/>
      <c r="H422" s="56"/>
      <c r="I422" s="519" t="s">
        <v>14</v>
      </c>
      <c r="J422" s="519" t="s">
        <v>141</v>
      </c>
      <c r="K422" s="533" t="s">
        <v>882</v>
      </c>
      <c r="L422" s="519" t="s">
        <v>144</v>
      </c>
      <c r="M422" s="520"/>
      <c r="N422" s="520"/>
      <c r="O422" s="520">
        <v>0</v>
      </c>
      <c r="P422" s="521">
        <v>35200</v>
      </c>
      <c r="Q422" s="522">
        <v>0</v>
      </c>
      <c r="R422" s="522">
        <v>0</v>
      </c>
      <c r="S422" s="514">
        <v>3</v>
      </c>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c r="DX422" s="38"/>
      <c r="DY422" s="38"/>
      <c r="DZ422" s="38"/>
      <c r="EA422" s="38"/>
      <c r="EB422" s="38"/>
      <c r="EC422" s="38"/>
      <c r="ED422" s="38"/>
      <c r="EE422" s="38"/>
      <c r="EF422" s="38"/>
      <c r="EG422" s="38"/>
      <c r="EH422" s="38"/>
      <c r="EI422" s="38"/>
      <c r="EJ422" s="38"/>
      <c r="EK422" s="38"/>
      <c r="EL422" s="38"/>
      <c r="EM422" s="38"/>
      <c r="EN422" s="38"/>
      <c r="EO422" s="38"/>
      <c r="EP422" s="38"/>
      <c r="EQ422" s="38"/>
      <c r="ER422" s="38"/>
      <c r="ES422" s="38"/>
      <c r="ET422" s="38"/>
      <c r="EU422" s="38"/>
      <c r="EV422" s="38"/>
      <c r="EW422" s="38"/>
      <c r="EX422" s="38"/>
      <c r="EY422" s="38"/>
      <c r="EZ422" s="38"/>
      <c r="FA422" s="38"/>
      <c r="FB422" s="38"/>
      <c r="FC422" s="38"/>
      <c r="FD422" s="38"/>
      <c r="FE422" s="38"/>
      <c r="FF422" s="38"/>
      <c r="FG422" s="38"/>
      <c r="FH422" s="38"/>
      <c r="FI422" s="38"/>
      <c r="FJ422" s="38"/>
      <c r="FK422" s="38"/>
      <c r="FL422" s="38"/>
      <c r="FM422" s="38"/>
      <c r="FN422" s="38"/>
      <c r="FO422" s="38"/>
      <c r="FP422" s="38"/>
      <c r="FQ422" s="38"/>
      <c r="FR422" s="38"/>
      <c r="FS422" s="38"/>
      <c r="FT422" s="38"/>
      <c r="FU422" s="38"/>
      <c r="FV422" s="38"/>
      <c r="FW422" s="38"/>
      <c r="FX422" s="38"/>
      <c r="FY422" s="38"/>
      <c r="FZ422" s="38"/>
      <c r="GA422" s="38"/>
      <c r="GB422" s="38"/>
      <c r="GC422" s="38"/>
      <c r="GD422" s="38"/>
      <c r="GE422" s="38"/>
      <c r="GF422" s="38"/>
      <c r="GG422" s="38"/>
      <c r="GH422" s="38"/>
      <c r="GI422" s="38"/>
      <c r="GJ422" s="38"/>
      <c r="GK422" s="38"/>
      <c r="GL422" s="38"/>
      <c r="GM422" s="38"/>
      <c r="GN422" s="38"/>
      <c r="GO422" s="38"/>
      <c r="GP422" s="38"/>
      <c r="GQ422" s="38"/>
      <c r="GR422" s="38"/>
      <c r="GS422" s="38"/>
      <c r="GT422" s="38"/>
      <c r="GU422" s="38"/>
      <c r="GV422" s="38"/>
      <c r="GW422" s="38"/>
      <c r="GX422" s="38"/>
      <c r="GY422" s="38"/>
      <c r="GZ422" s="38"/>
      <c r="HA422" s="38"/>
      <c r="HB422" s="38"/>
      <c r="HC422" s="38"/>
      <c r="HD422" s="38"/>
      <c r="HE422" s="38"/>
      <c r="HF422" s="38"/>
      <c r="HG422" s="38"/>
      <c r="HH422" s="38"/>
      <c r="HI422" s="38"/>
      <c r="HJ422" s="38"/>
      <c r="HK422" s="38"/>
      <c r="HL422" s="38"/>
      <c r="HM422" s="38"/>
      <c r="HN422" s="38"/>
      <c r="HO422" s="38"/>
      <c r="HP422" s="38"/>
      <c r="HQ422" s="38"/>
      <c r="HR422" s="38"/>
      <c r="HS422" s="38"/>
      <c r="HT422" s="38"/>
      <c r="HU422" s="38"/>
      <c r="HV422" s="38"/>
      <c r="HW422" s="38"/>
      <c r="HX422" s="38"/>
      <c r="HY422" s="38"/>
      <c r="HZ422" s="38"/>
      <c r="IA422" s="38"/>
      <c r="IB422" s="38"/>
      <c r="IC422" s="38"/>
      <c r="ID422" s="38"/>
      <c r="IE422" s="38"/>
      <c r="IF422" s="38"/>
      <c r="IG422" s="38"/>
      <c r="IH422" s="38"/>
      <c r="II422" s="38"/>
      <c r="IJ422" s="38"/>
      <c r="IK422" s="38"/>
      <c r="IL422" s="38"/>
      <c r="IM422" s="38"/>
      <c r="IN422" s="38"/>
      <c r="IO422" s="38"/>
      <c r="IP422" s="38"/>
      <c r="IQ422" s="38"/>
      <c r="IR422" s="38"/>
      <c r="IS422" s="38"/>
      <c r="IT422" s="38"/>
      <c r="IU422" s="38"/>
      <c r="IV422" s="38"/>
      <c r="IW422" s="38"/>
      <c r="IX422" s="38"/>
      <c r="IY422" s="38"/>
      <c r="IZ422" s="38"/>
      <c r="JA422" s="38"/>
      <c r="JB422" s="38"/>
      <c r="JC422" s="38"/>
      <c r="JD422" s="38"/>
      <c r="JE422" s="38"/>
      <c r="JF422" s="38"/>
      <c r="JG422" s="38"/>
      <c r="JH422" s="38"/>
      <c r="JI422" s="38"/>
      <c r="JJ422" s="38"/>
      <c r="JK422" s="38"/>
      <c r="JL422" s="38"/>
      <c r="JM422" s="38"/>
      <c r="JN422" s="38"/>
      <c r="JO422" s="38"/>
      <c r="JP422" s="38"/>
      <c r="JQ422" s="38"/>
      <c r="JR422" s="38"/>
      <c r="JS422" s="38"/>
      <c r="JT422" s="38"/>
      <c r="JU422" s="38"/>
      <c r="JV422" s="38"/>
      <c r="JW422" s="38"/>
      <c r="JX422" s="38"/>
      <c r="JY422" s="38"/>
      <c r="JZ422" s="38"/>
      <c r="KA422" s="38"/>
      <c r="KB422" s="38"/>
      <c r="KC422" s="38"/>
      <c r="KD422" s="38"/>
      <c r="KE422" s="38"/>
      <c r="KF422" s="38"/>
      <c r="KG422" s="38"/>
      <c r="KH422" s="38"/>
      <c r="KI422" s="38"/>
      <c r="KJ422" s="38"/>
      <c r="KK422" s="38"/>
      <c r="KL422" s="38"/>
      <c r="KM422" s="38"/>
      <c r="KN422" s="38"/>
      <c r="KO422" s="38"/>
      <c r="KP422" s="38"/>
      <c r="KQ422" s="38"/>
      <c r="KR422" s="38"/>
      <c r="KS422" s="38"/>
      <c r="KT422" s="38"/>
      <c r="KU422" s="38"/>
      <c r="KV422" s="38"/>
      <c r="KW422" s="38"/>
      <c r="KX422" s="38"/>
      <c r="KY422" s="38"/>
      <c r="KZ422" s="38"/>
      <c r="LA422" s="38"/>
      <c r="LB422" s="38"/>
      <c r="LC422" s="38"/>
      <c r="LD422" s="38"/>
      <c r="LE422" s="38"/>
      <c r="LF422" s="38"/>
      <c r="LG422" s="38"/>
      <c r="LH422" s="38"/>
      <c r="LI422" s="38"/>
      <c r="LJ422" s="38"/>
      <c r="LK422" s="38"/>
      <c r="LL422" s="38"/>
      <c r="LM422" s="38"/>
      <c r="LN422" s="38"/>
      <c r="LO422" s="38"/>
      <c r="LP422" s="38"/>
      <c r="LQ422" s="38"/>
      <c r="LR422" s="38"/>
      <c r="LS422" s="38"/>
      <c r="LT422" s="38"/>
      <c r="LU422" s="38"/>
      <c r="LV422" s="38"/>
      <c r="LW422" s="38"/>
      <c r="LX422" s="38"/>
      <c r="LY422" s="38"/>
      <c r="LZ422" s="38"/>
      <c r="MA422" s="38"/>
      <c r="MB422" s="38"/>
      <c r="MC422" s="38"/>
      <c r="MD422" s="38"/>
      <c r="ME422" s="38"/>
      <c r="MF422" s="38"/>
      <c r="MG422" s="38"/>
      <c r="MH422" s="38"/>
      <c r="MI422" s="38"/>
      <c r="MJ422" s="38"/>
      <c r="MK422" s="38"/>
      <c r="ML422" s="38"/>
      <c r="MM422" s="38"/>
      <c r="MN422" s="38"/>
      <c r="MO422" s="38"/>
      <c r="MP422" s="38"/>
      <c r="MQ422" s="38"/>
      <c r="MR422" s="38"/>
      <c r="MS422" s="38"/>
      <c r="MT422" s="38"/>
      <c r="MU422" s="38"/>
      <c r="MV422" s="38"/>
      <c r="MW422" s="38"/>
      <c r="MX422" s="38"/>
      <c r="MY422" s="38"/>
      <c r="MZ422" s="38"/>
      <c r="NA422" s="38"/>
      <c r="NB422" s="38"/>
      <c r="NC422" s="38"/>
      <c r="ND422" s="38"/>
      <c r="NE422" s="38"/>
      <c r="NF422" s="38"/>
      <c r="NG422" s="38"/>
      <c r="NH422" s="38"/>
      <c r="NI422" s="38"/>
      <c r="NJ422" s="38"/>
      <c r="NK422" s="38"/>
      <c r="NL422" s="38"/>
      <c r="NM422" s="38"/>
      <c r="NN422" s="38"/>
      <c r="NO422" s="38"/>
      <c r="NP422" s="38"/>
      <c r="NQ422" s="38"/>
      <c r="NR422" s="38"/>
      <c r="NS422" s="38"/>
      <c r="NT422" s="38"/>
      <c r="NU422" s="38"/>
      <c r="NV422" s="38"/>
      <c r="NW422" s="38"/>
      <c r="NX422" s="38"/>
      <c r="NY422" s="38"/>
      <c r="NZ422" s="38"/>
      <c r="OA422" s="38"/>
      <c r="OB422" s="38"/>
      <c r="OC422" s="38"/>
      <c r="OD422" s="38"/>
      <c r="OE422" s="38"/>
      <c r="OF422" s="38"/>
      <c r="OG422" s="38"/>
      <c r="OH422" s="38"/>
      <c r="OI422" s="38"/>
      <c r="OJ422" s="38"/>
      <c r="OK422" s="38"/>
      <c r="OL422" s="38"/>
      <c r="OM422" s="38"/>
      <c r="ON422" s="38"/>
      <c r="OO422" s="38"/>
      <c r="OP422" s="38"/>
      <c r="OQ422" s="38"/>
      <c r="OR422" s="38"/>
      <c r="OS422" s="38"/>
      <c r="OT422" s="38"/>
      <c r="OU422" s="38"/>
      <c r="OV422" s="38"/>
      <c r="OW422" s="38"/>
      <c r="OX422" s="38"/>
      <c r="OY422" s="38"/>
      <c r="OZ422" s="38"/>
      <c r="PA422" s="38"/>
      <c r="PB422" s="38"/>
      <c r="PC422" s="38"/>
      <c r="PD422" s="38"/>
      <c r="PE422" s="38"/>
      <c r="PF422" s="38"/>
      <c r="PG422" s="38"/>
      <c r="PH422" s="38"/>
      <c r="PI422" s="38"/>
      <c r="PJ422" s="38"/>
      <c r="PK422" s="38"/>
      <c r="PL422" s="38"/>
      <c r="PM422" s="38"/>
      <c r="PN422" s="38"/>
      <c r="PO422" s="38"/>
      <c r="PP422" s="38"/>
      <c r="PQ422" s="38"/>
      <c r="PR422" s="38"/>
      <c r="PS422" s="38"/>
      <c r="PT422" s="38"/>
      <c r="PU422" s="38"/>
      <c r="PV422" s="38"/>
      <c r="PW422" s="38"/>
      <c r="PX422" s="38"/>
      <c r="PY422" s="38"/>
      <c r="PZ422" s="38"/>
      <c r="QA422" s="38"/>
      <c r="QB422" s="38"/>
      <c r="QC422" s="38"/>
      <c r="QD422" s="38"/>
      <c r="QE422" s="38"/>
      <c r="QF422" s="38"/>
      <c r="QG422" s="38"/>
      <c r="QH422" s="38"/>
      <c r="QI422" s="38"/>
      <c r="QJ422" s="38"/>
      <c r="QK422" s="38"/>
      <c r="QL422" s="38"/>
      <c r="QM422" s="38"/>
      <c r="QN422" s="38"/>
      <c r="QO422" s="38"/>
      <c r="QP422" s="38"/>
      <c r="QQ422" s="38"/>
      <c r="QR422" s="38"/>
      <c r="QS422" s="38"/>
      <c r="QT422" s="38"/>
      <c r="QU422" s="38"/>
      <c r="QV422" s="38"/>
      <c r="QW422" s="38"/>
      <c r="QX422" s="38"/>
      <c r="QY422" s="38"/>
      <c r="QZ422" s="38"/>
      <c r="RA422" s="38"/>
      <c r="RB422" s="38"/>
      <c r="RC422" s="38"/>
      <c r="RD422" s="38"/>
      <c r="RE422" s="38"/>
      <c r="RF422" s="38"/>
      <c r="RG422" s="38"/>
      <c r="RH422" s="38"/>
      <c r="RI422" s="38"/>
      <c r="RJ422" s="38"/>
      <c r="RK422" s="38"/>
      <c r="RL422" s="38"/>
      <c r="RM422" s="38"/>
      <c r="RN422" s="38"/>
      <c r="RO422" s="38"/>
      <c r="RP422" s="38"/>
      <c r="RQ422" s="38"/>
      <c r="RR422" s="38"/>
      <c r="RS422" s="38"/>
      <c r="RT422" s="38"/>
      <c r="RU422" s="38"/>
      <c r="RV422" s="38"/>
      <c r="RW422" s="38"/>
      <c r="RX422" s="38"/>
      <c r="RY422" s="38"/>
      <c r="RZ422" s="38"/>
      <c r="SA422" s="38"/>
      <c r="SB422" s="38"/>
      <c r="SC422" s="38"/>
      <c r="SD422" s="38"/>
      <c r="SE422" s="38"/>
      <c r="SF422" s="38"/>
      <c r="SG422" s="38"/>
      <c r="SH422" s="38"/>
      <c r="SI422" s="38"/>
      <c r="SJ422" s="38"/>
      <c r="SK422" s="38"/>
      <c r="SL422" s="38"/>
      <c r="SM422" s="38"/>
      <c r="SN422" s="38"/>
      <c r="SO422" s="38"/>
      <c r="SP422" s="38"/>
      <c r="SQ422" s="38"/>
      <c r="SR422" s="38"/>
      <c r="SS422" s="38"/>
      <c r="ST422" s="38"/>
      <c r="SU422" s="38"/>
      <c r="SV422" s="38"/>
      <c r="SW422" s="38"/>
      <c r="SX422" s="38"/>
      <c r="SY422" s="38"/>
      <c r="SZ422" s="38"/>
      <c r="TA422" s="38"/>
      <c r="TB422" s="38"/>
      <c r="TC422" s="38"/>
      <c r="TD422" s="38"/>
      <c r="TE422" s="38"/>
      <c r="TF422" s="38"/>
      <c r="TG422" s="38"/>
      <c r="TH422" s="38"/>
      <c r="TI422" s="38"/>
      <c r="TJ422" s="38"/>
      <c r="TK422" s="38"/>
      <c r="TL422" s="38"/>
      <c r="TM422" s="38"/>
      <c r="TN422" s="38"/>
      <c r="TO422" s="38"/>
      <c r="TP422" s="38"/>
      <c r="TQ422" s="38"/>
      <c r="TR422" s="38"/>
      <c r="TS422" s="38"/>
      <c r="TT422" s="38"/>
      <c r="TU422" s="38"/>
      <c r="TV422" s="38"/>
      <c r="TW422" s="38"/>
      <c r="TX422" s="38"/>
      <c r="TY422" s="38"/>
      <c r="TZ422" s="38"/>
      <c r="UA422" s="38"/>
      <c r="UB422" s="38"/>
      <c r="UC422" s="38"/>
      <c r="UD422" s="38"/>
      <c r="UE422" s="38"/>
      <c r="UF422" s="38"/>
      <c r="UG422" s="38"/>
      <c r="UH422" s="38"/>
      <c r="UI422" s="38"/>
      <c r="UJ422" s="38"/>
      <c r="UK422" s="38"/>
      <c r="UL422" s="38"/>
      <c r="UM422" s="38"/>
      <c r="UN422" s="38"/>
      <c r="UO422" s="38"/>
      <c r="UP422" s="38"/>
      <c r="UQ422" s="38"/>
      <c r="UR422" s="38"/>
      <c r="US422" s="38"/>
      <c r="UT422" s="38"/>
      <c r="UU422" s="38"/>
      <c r="UV422" s="38"/>
      <c r="UW422" s="38"/>
      <c r="UX422" s="38"/>
      <c r="UY422" s="38"/>
      <c r="UZ422" s="38"/>
      <c r="VA422" s="38"/>
      <c r="VB422" s="38"/>
      <c r="VC422" s="38"/>
      <c r="VD422" s="38"/>
      <c r="VE422" s="38"/>
      <c r="VF422" s="38"/>
      <c r="VG422" s="38"/>
      <c r="VH422" s="38"/>
      <c r="VI422" s="38"/>
      <c r="VJ422" s="38"/>
      <c r="VK422" s="38"/>
      <c r="VL422" s="38"/>
      <c r="VM422" s="38"/>
      <c r="VN422" s="38"/>
      <c r="VO422" s="38"/>
      <c r="VP422" s="38"/>
      <c r="VQ422" s="38"/>
      <c r="VR422" s="38"/>
      <c r="VS422" s="38"/>
      <c r="VT422" s="38"/>
      <c r="VU422" s="38"/>
      <c r="VV422" s="38"/>
      <c r="VW422" s="38"/>
      <c r="VX422" s="38"/>
      <c r="VY422" s="38"/>
      <c r="VZ422" s="38"/>
      <c r="WA422" s="38"/>
      <c r="WB422" s="38"/>
      <c r="WC422" s="38"/>
      <c r="WD422" s="38"/>
    </row>
    <row r="423" spans="1:602" s="37" customFormat="1" ht="32.25" customHeight="1">
      <c r="A423" s="507"/>
      <c r="B423" s="599" t="s">
        <v>883</v>
      </c>
      <c r="C423" s="530"/>
      <c r="D423" s="531"/>
      <c r="E423" s="56"/>
      <c r="F423" s="56"/>
      <c r="G423" s="556"/>
      <c r="H423" s="56"/>
      <c r="I423" s="512" t="s">
        <v>14</v>
      </c>
      <c r="J423" s="512" t="s">
        <v>141</v>
      </c>
      <c r="K423" s="64" t="s">
        <v>879</v>
      </c>
      <c r="L423" s="512" t="s">
        <v>146</v>
      </c>
      <c r="M423" s="505">
        <f>M424+M425+M426</f>
        <v>1600450</v>
      </c>
      <c r="N423" s="505">
        <f>N424+N425+N426</f>
        <v>1600450</v>
      </c>
      <c r="O423" s="505">
        <f>SUM(O424:O426)</f>
        <v>0</v>
      </c>
      <c r="P423" s="513">
        <f>SUM(P424:P426)</f>
        <v>0</v>
      </c>
      <c r="Q423" s="554">
        <f>SUM(Q424:Q426)</f>
        <v>0</v>
      </c>
      <c r="R423" s="554">
        <f>SUM(R424:R426)</f>
        <v>0</v>
      </c>
      <c r="S423" s="555"/>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c r="DX423" s="38"/>
      <c r="DY423" s="38"/>
      <c r="DZ423" s="38"/>
      <c r="EA423" s="38"/>
      <c r="EB423" s="38"/>
      <c r="EC423" s="38"/>
      <c r="ED423" s="38"/>
      <c r="EE423" s="38"/>
      <c r="EF423" s="38"/>
      <c r="EG423" s="38"/>
      <c r="EH423" s="38"/>
      <c r="EI423" s="38"/>
      <c r="EJ423" s="38"/>
      <c r="EK423" s="38"/>
      <c r="EL423" s="38"/>
      <c r="EM423" s="38"/>
      <c r="EN423" s="38"/>
      <c r="EO423" s="38"/>
      <c r="EP423" s="38"/>
      <c r="EQ423" s="38"/>
      <c r="ER423" s="38"/>
      <c r="ES423" s="38"/>
      <c r="ET423" s="38"/>
      <c r="EU423" s="38"/>
      <c r="EV423" s="38"/>
      <c r="EW423" s="38"/>
      <c r="EX423" s="38"/>
      <c r="EY423" s="38"/>
      <c r="EZ423" s="38"/>
      <c r="FA423" s="38"/>
      <c r="FB423" s="38"/>
      <c r="FC423" s="38"/>
      <c r="FD423" s="38"/>
      <c r="FE423" s="38"/>
      <c r="FF423" s="38"/>
      <c r="FG423" s="38"/>
      <c r="FH423" s="38"/>
      <c r="FI423" s="38"/>
      <c r="FJ423" s="38"/>
      <c r="FK423" s="38"/>
      <c r="FL423" s="38"/>
      <c r="FM423" s="38"/>
      <c r="FN423" s="38"/>
      <c r="FO423" s="38"/>
      <c r="FP423" s="38"/>
      <c r="FQ423" s="38"/>
      <c r="FR423" s="38"/>
      <c r="FS423" s="38"/>
      <c r="FT423" s="38"/>
      <c r="FU423" s="38"/>
      <c r="FV423" s="38"/>
      <c r="FW423" s="38"/>
      <c r="FX423" s="38"/>
      <c r="FY423" s="38"/>
      <c r="FZ423" s="38"/>
      <c r="GA423" s="38"/>
      <c r="GB423" s="38"/>
      <c r="GC423" s="38"/>
      <c r="GD423" s="38"/>
      <c r="GE423" s="38"/>
      <c r="GF423" s="38"/>
      <c r="GG423" s="38"/>
      <c r="GH423" s="38"/>
      <c r="GI423" s="38"/>
      <c r="GJ423" s="38"/>
      <c r="GK423" s="38"/>
      <c r="GL423" s="38"/>
      <c r="GM423" s="38"/>
      <c r="GN423" s="38"/>
      <c r="GO423" s="38"/>
      <c r="GP423" s="38"/>
      <c r="GQ423" s="38"/>
      <c r="GR423" s="38"/>
      <c r="GS423" s="38"/>
      <c r="GT423" s="38"/>
      <c r="GU423" s="38"/>
      <c r="GV423" s="38"/>
      <c r="GW423" s="38"/>
      <c r="GX423" s="38"/>
      <c r="GY423" s="38"/>
      <c r="GZ423" s="38"/>
      <c r="HA423" s="38"/>
      <c r="HB423" s="38"/>
      <c r="HC423" s="38"/>
      <c r="HD423" s="38"/>
      <c r="HE423" s="38"/>
      <c r="HF423" s="38"/>
      <c r="HG423" s="38"/>
      <c r="HH423" s="38"/>
      <c r="HI423" s="38"/>
      <c r="HJ423" s="38"/>
      <c r="HK423" s="38"/>
      <c r="HL423" s="38"/>
      <c r="HM423" s="38"/>
      <c r="HN423" s="38"/>
      <c r="HO423" s="38"/>
      <c r="HP423" s="38"/>
      <c r="HQ423" s="38"/>
      <c r="HR423" s="38"/>
      <c r="HS423" s="38"/>
      <c r="HT423" s="38"/>
      <c r="HU423" s="38"/>
      <c r="HV423" s="38"/>
      <c r="HW423" s="38"/>
      <c r="HX423" s="38"/>
      <c r="HY423" s="38"/>
      <c r="HZ423" s="38"/>
      <c r="IA423" s="38"/>
      <c r="IB423" s="38"/>
      <c r="IC423" s="38"/>
      <c r="ID423" s="38"/>
      <c r="IE423" s="38"/>
      <c r="IF423" s="38"/>
      <c r="IG423" s="38"/>
      <c r="IH423" s="38"/>
      <c r="II423" s="38"/>
      <c r="IJ423" s="38"/>
      <c r="IK423" s="38"/>
      <c r="IL423" s="38"/>
      <c r="IM423" s="38"/>
      <c r="IN423" s="38"/>
      <c r="IO423" s="38"/>
      <c r="IP423" s="38"/>
      <c r="IQ423" s="38"/>
      <c r="IR423" s="38"/>
      <c r="IS423" s="38"/>
      <c r="IT423" s="38"/>
      <c r="IU423" s="38"/>
      <c r="IV423" s="38"/>
      <c r="IW423" s="38"/>
      <c r="IX423" s="38"/>
      <c r="IY423" s="38"/>
      <c r="IZ423" s="38"/>
      <c r="JA423" s="38"/>
      <c r="JB423" s="38"/>
      <c r="JC423" s="38"/>
      <c r="JD423" s="38"/>
      <c r="JE423" s="38"/>
      <c r="JF423" s="38"/>
      <c r="JG423" s="38"/>
      <c r="JH423" s="38"/>
      <c r="JI423" s="38"/>
      <c r="JJ423" s="38"/>
      <c r="JK423" s="38"/>
      <c r="JL423" s="38"/>
      <c r="JM423" s="38"/>
      <c r="JN423" s="38"/>
      <c r="JO423" s="38"/>
      <c r="JP423" s="38"/>
      <c r="JQ423" s="38"/>
      <c r="JR423" s="38"/>
      <c r="JS423" s="38"/>
      <c r="JT423" s="38"/>
      <c r="JU423" s="38"/>
      <c r="JV423" s="38"/>
      <c r="JW423" s="38"/>
      <c r="JX423" s="38"/>
      <c r="JY423" s="38"/>
      <c r="JZ423" s="38"/>
      <c r="KA423" s="38"/>
      <c r="KB423" s="38"/>
      <c r="KC423" s="38"/>
      <c r="KD423" s="38"/>
      <c r="KE423" s="38"/>
      <c r="KF423" s="38"/>
      <c r="KG423" s="38"/>
      <c r="KH423" s="38"/>
      <c r="KI423" s="38"/>
      <c r="KJ423" s="38"/>
      <c r="KK423" s="38"/>
      <c r="KL423" s="38"/>
      <c r="KM423" s="38"/>
      <c r="KN423" s="38"/>
      <c r="KO423" s="38"/>
      <c r="KP423" s="38"/>
      <c r="KQ423" s="38"/>
      <c r="KR423" s="38"/>
      <c r="KS423" s="38"/>
      <c r="KT423" s="38"/>
      <c r="KU423" s="38"/>
      <c r="KV423" s="38"/>
      <c r="KW423" s="38"/>
      <c r="KX423" s="38"/>
      <c r="KY423" s="38"/>
      <c r="KZ423" s="38"/>
      <c r="LA423" s="38"/>
      <c r="LB423" s="38"/>
      <c r="LC423" s="38"/>
      <c r="LD423" s="38"/>
      <c r="LE423" s="38"/>
      <c r="LF423" s="38"/>
      <c r="LG423" s="38"/>
      <c r="LH423" s="38"/>
      <c r="LI423" s="38"/>
      <c r="LJ423" s="38"/>
      <c r="LK423" s="38"/>
      <c r="LL423" s="38"/>
      <c r="LM423" s="38"/>
      <c r="LN423" s="38"/>
      <c r="LO423" s="38"/>
      <c r="LP423" s="38"/>
      <c r="LQ423" s="38"/>
      <c r="LR423" s="38"/>
      <c r="LS423" s="38"/>
      <c r="LT423" s="38"/>
      <c r="LU423" s="38"/>
      <c r="LV423" s="38"/>
      <c r="LW423" s="38"/>
      <c r="LX423" s="38"/>
      <c r="LY423" s="38"/>
      <c r="LZ423" s="38"/>
      <c r="MA423" s="38"/>
      <c r="MB423" s="38"/>
      <c r="MC423" s="38"/>
      <c r="MD423" s="38"/>
      <c r="ME423" s="38"/>
      <c r="MF423" s="38"/>
      <c r="MG423" s="38"/>
      <c r="MH423" s="38"/>
      <c r="MI423" s="38"/>
      <c r="MJ423" s="38"/>
      <c r="MK423" s="38"/>
      <c r="ML423" s="38"/>
      <c r="MM423" s="38"/>
      <c r="MN423" s="38"/>
      <c r="MO423" s="38"/>
      <c r="MP423" s="38"/>
      <c r="MQ423" s="38"/>
      <c r="MR423" s="38"/>
      <c r="MS423" s="38"/>
      <c r="MT423" s="38"/>
      <c r="MU423" s="38"/>
      <c r="MV423" s="38"/>
      <c r="MW423" s="38"/>
      <c r="MX423" s="38"/>
      <c r="MY423" s="38"/>
      <c r="MZ423" s="38"/>
      <c r="NA423" s="38"/>
      <c r="NB423" s="38"/>
      <c r="NC423" s="38"/>
      <c r="ND423" s="38"/>
      <c r="NE423" s="38"/>
      <c r="NF423" s="38"/>
      <c r="NG423" s="38"/>
      <c r="NH423" s="38"/>
      <c r="NI423" s="38"/>
      <c r="NJ423" s="38"/>
      <c r="NK423" s="38"/>
      <c r="NL423" s="38"/>
      <c r="NM423" s="38"/>
      <c r="NN423" s="38"/>
      <c r="NO423" s="38"/>
      <c r="NP423" s="38"/>
      <c r="NQ423" s="38"/>
      <c r="NR423" s="38"/>
      <c r="NS423" s="38"/>
      <c r="NT423" s="38"/>
      <c r="NU423" s="38"/>
      <c r="NV423" s="38"/>
      <c r="NW423" s="38"/>
      <c r="NX423" s="38"/>
      <c r="NY423" s="38"/>
      <c r="NZ423" s="38"/>
      <c r="OA423" s="38"/>
      <c r="OB423" s="38"/>
      <c r="OC423" s="38"/>
      <c r="OD423" s="38"/>
      <c r="OE423" s="38"/>
      <c r="OF423" s="38"/>
      <c r="OG423" s="38"/>
      <c r="OH423" s="38"/>
      <c r="OI423" s="38"/>
      <c r="OJ423" s="38"/>
      <c r="OK423" s="38"/>
      <c r="OL423" s="38"/>
      <c r="OM423" s="38"/>
      <c r="ON423" s="38"/>
      <c r="OO423" s="38"/>
      <c r="OP423" s="38"/>
      <c r="OQ423" s="38"/>
      <c r="OR423" s="38"/>
      <c r="OS423" s="38"/>
      <c r="OT423" s="38"/>
      <c r="OU423" s="38"/>
      <c r="OV423" s="38"/>
      <c r="OW423" s="38"/>
      <c r="OX423" s="38"/>
      <c r="OY423" s="38"/>
      <c r="OZ423" s="38"/>
      <c r="PA423" s="38"/>
      <c r="PB423" s="38"/>
      <c r="PC423" s="38"/>
      <c r="PD423" s="38"/>
      <c r="PE423" s="38"/>
      <c r="PF423" s="38"/>
      <c r="PG423" s="38"/>
      <c r="PH423" s="38"/>
      <c r="PI423" s="38"/>
      <c r="PJ423" s="38"/>
      <c r="PK423" s="38"/>
      <c r="PL423" s="38"/>
      <c r="PM423" s="38"/>
      <c r="PN423" s="38"/>
      <c r="PO423" s="38"/>
      <c r="PP423" s="38"/>
      <c r="PQ423" s="38"/>
      <c r="PR423" s="38"/>
      <c r="PS423" s="38"/>
      <c r="PT423" s="38"/>
      <c r="PU423" s="38"/>
      <c r="PV423" s="38"/>
      <c r="PW423" s="38"/>
      <c r="PX423" s="38"/>
      <c r="PY423" s="38"/>
      <c r="PZ423" s="38"/>
      <c r="QA423" s="38"/>
      <c r="QB423" s="38"/>
      <c r="QC423" s="38"/>
      <c r="QD423" s="38"/>
      <c r="QE423" s="38"/>
      <c r="QF423" s="38"/>
      <c r="QG423" s="38"/>
      <c r="QH423" s="38"/>
      <c r="QI423" s="38"/>
      <c r="QJ423" s="38"/>
      <c r="QK423" s="38"/>
      <c r="QL423" s="38"/>
      <c r="QM423" s="38"/>
      <c r="QN423" s="38"/>
      <c r="QO423" s="38"/>
      <c r="QP423" s="38"/>
      <c r="QQ423" s="38"/>
      <c r="QR423" s="38"/>
      <c r="QS423" s="38"/>
      <c r="QT423" s="38"/>
      <c r="QU423" s="38"/>
      <c r="QV423" s="38"/>
      <c r="QW423" s="38"/>
      <c r="QX423" s="38"/>
      <c r="QY423" s="38"/>
      <c r="QZ423" s="38"/>
      <c r="RA423" s="38"/>
      <c r="RB423" s="38"/>
      <c r="RC423" s="38"/>
      <c r="RD423" s="38"/>
      <c r="RE423" s="38"/>
      <c r="RF423" s="38"/>
      <c r="RG423" s="38"/>
      <c r="RH423" s="38"/>
      <c r="RI423" s="38"/>
      <c r="RJ423" s="38"/>
      <c r="RK423" s="38"/>
      <c r="RL423" s="38"/>
      <c r="RM423" s="38"/>
      <c r="RN423" s="38"/>
      <c r="RO423" s="38"/>
      <c r="RP423" s="38"/>
      <c r="RQ423" s="38"/>
      <c r="RR423" s="38"/>
      <c r="RS423" s="38"/>
      <c r="RT423" s="38"/>
      <c r="RU423" s="38"/>
      <c r="RV423" s="38"/>
      <c r="RW423" s="38"/>
      <c r="RX423" s="38"/>
      <c r="RY423" s="38"/>
      <c r="RZ423" s="38"/>
      <c r="SA423" s="38"/>
      <c r="SB423" s="38"/>
      <c r="SC423" s="38"/>
      <c r="SD423" s="38"/>
      <c r="SE423" s="38"/>
      <c r="SF423" s="38"/>
      <c r="SG423" s="38"/>
      <c r="SH423" s="38"/>
      <c r="SI423" s="38"/>
      <c r="SJ423" s="38"/>
      <c r="SK423" s="38"/>
      <c r="SL423" s="38"/>
      <c r="SM423" s="38"/>
      <c r="SN423" s="38"/>
      <c r="SO423" s="38"/>
      <c r="SP423" s="38"/>
      <c r="SQ423" s="38"/>
      <c r="SR423" s="38"/>
      <c r="SS423" s="38"/>
      <c r="ST423" s="38"/>
      <c r="SU423" s="38"/>
      <c r="SV423" s="38"/>
      <c r="SW423" s="38"/>
      <c r="SX423" s="38"/>
      <c r="SY423" s="38"/>
      <c r="SZ423" s="38"/>
      <c r="TA423" s="38"/>
      <c r="TB423" s="38"/>
      <c r="TC423" s="38"/>
      <c r="TD423" s="38"/>
      <c r="TE423" s="38"/>
      <c r="TF423" s="38"/>
      <c r="TG423" s="38"/>
      <c r="TH423" s="38"/>
      <c r="TI423" s="38"/>
      <c r="TJ423" s="38"/>
      <c r="TK423" s="38"/>
      <c r="TL423" s="38"/>
      <c r="TM423" s="38"/>
      <c r="TN423" s="38"/>
      <c r="TO423" s="38"/>
      <c r="TP423" s="38"/>
      <c r="TQ423" s="38"/>
      <c r="TR423" s="38"/>
      <c r="TS423" s="38"/>
      <c r="TT423" s="38"/>
      <c r="TU423" s="38"/>
      <c r="TV423" s="38"/>
      <c r="TW423" s="38"/>
      <c r="TX423" s="38"/>
      <c r="TY423" s="38"/>
      <c r="TZ423" s="38"/>
      <c r="UA423" s="38"/>
      <c r="UB423" s="38"/>
      <c r="UC423" s="38"/>
      <c r="UD423" s="38"/>
      <c r="UE423" s="38"/>
      <c r="UF423" s="38"/>
      <c r="UG423" s="38"/>
      <c r="UH423" s="38"/>
      <c r="UI423" s="38"/>
      <c r="UJ423" s="38"/>
      <c r="UK423" s="38"/>
      <c r="UL423" s="38"/>
      <c r="UM423" s="38"/>
      <c r="UN423" s="38"/>
      <c r="UO423" s="38"/>
      <c r="UP423" s="38"/>
      <c r="UQ423" s="38"/>
      <c r="UR423" s="38"/>
      <c r="US423" s="38"/>
      <c r="UT423" s="38"/>
      <c r="UU423" s="38"/>
      <c r="UV423" s="38"/>
      <c r="UW423" s="38"/>
      <c r="UX423" s="38"/>
      <c r="UY423" s="38"/>
      <c r="UZ423" s="38"/>
      <c r="VA423" s="38"/>
      <c r="VB423" s="38"/>
      <c r="VC423" s="38"/>
      <c r="VD423" s="38"/>
      <c r="VE423" s="38"/>
      <c r="VF423" s="38"/>
      <c r="VG423" s="38"/>
      <c r="VH423" s="38"/>
      <c r="VI423" s="38"/>
      <c r="VJ423" s="38"/>
      <c r="VK423" s="38"/>
      <c r="VL423" s="38"/>
      <c r="VM423" s="38"/>
      <c r="VN423" s="38"/>
      <c r="VO423" s="38"/>
      <c r="VP423" s="38"/>
      <c r="VQ423" s="38"/>
      <c r="VR423" s="38"/>
      <c r="VS423" s="38"/>
      <c r="VT423" s="38"/>
      <c r="VU423" s="38"/>
      <c r="VV423" s="38"/>
      <c r="VW423" s="38"/>
      <c r="VX423" s="38"/>
      <c r="VY423" s="38"/>
      <c r="VZ423" s="38"/>
      <c r="WA423" s="38"/>
      <c r="WB423" s="38"/>
      <c r="WC423" s="38"/>
      <c r="WD423" s="38"/>
    </row>
    <row r="424" spans="1:602" s="37" customFormat="1" ht="27" customHeight="1">
      <c r="A424" s="507"/>
      <c r="B424" s="599"/>
      <c r="C424" s="530"/>
      <c r="D424" s="531"/>
      <c r="E424" s="56"/>
      <c r="F424" s="56"/>
      <c r="G424" s="556"/>
      <c r="H424" s="56"/>
      <c r="I424" s="519" t="s">
        <v>14</v>
      </c>
      <c r="J424" s="519" t="s">
        <v>141</v>
      </c>
      <c r="K424" s="533" t="s">
        <v>879</v>
      </c>
      <c r="L424" s="519" t="s">
        <v>202</v>
      </c>
      <c r="M424" s="520">
        <v>1552700</v>
      </c>
      <c r="N424" s="520">
        <v>1552700</v>
      </c>
      <c r="O424" s="520"/>
      <c r="P424" s="521"/>
      <c r="Q424" s="522"/>
      <c r="R424" s="522"/>
      <c r="S424" s="514">
        <v>3</v>
      </c>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c r="DX424" s="38"/>
      <c r="DY424" s="38"/>
      <c r="DZ424" s="38"/>
      <c r="EA424" s="38"/>
      <c r="EB424" s="38"/>
      <c r="EC424" s="38"/>
      <c r="ED424" s="38"/>
      <c r="EE424" s="38"/>
      <c r="EF424" s="38"/>
      <c r="EG424" s="38"/>
      <c r="EH424" s="38"/>
      <c r="EI424" s="38"/>
      <c r="EJ424" s="38"/>
      <c r="EK424" s="38"/>
      <c r="EL424" s="38"/>
      <c r="EM424" s="38"/>
      <c r="EN424" s="38"/>
      <c r="EO424" s="38"/>
      <c r="EP424" s="38"/>
      <c r="EQ424" s="38"/>
      <c r="ER424" s="38"/>
      <c r="ES424" s="38"/>
      <c r="ET424" s="38"/>
      <c r="EU424" s="38"/>
      <c r="EV424" s="38"/>
      <c r="EW424" s="38"/>
      <c r="EX424" s="38"/>
      <c r="EY424" s="38"/>
      <c r="EZ424" s="38"/>
      <c r="FA424" s="38"/>
      <c r="FB424" s="38"/>
      <c r="FC424" s="38"/>
      <c r="FD424" s="38"/>
      <c r="FE424" s="38"/>
      <c r="FF424" s="38"/>
      <c r="FG424" s="38"/>
      <c r="FH424" s="38"/>
      <c r="FI424" s="38"/>
      <c r="FJ424" s="38"/>
      <c r="FK424" s="38"/>
      <c r="FL424" s="38"/>
      <c r="FM424" s="38"/>
      <c r="FN424" s="38"/>
      <c r="FO424" s="38"/>
      <c r="FP424" s="38"/>
      <c r="FQ424" s="38"/>
      <c r="FR424" s="38"/>
      <c r="FS424" s="38"/>
      <c r="FT424" s="38"/>
      <c r="FU424" s="38"/>
      <c r="FV424" s="38"/>
      <c r="FW424" s="38"/>
      <c r="FX424" s="38"/>
      <c r="FY424" s="38"/>
      <c r="FZ424" s="38"/>
      <c r="GA424" s="38"/>
      <c r="GB424" s="38"/>
      <c r="GC424" s="38"/>
      <c r="GD424" s="38"/>
      <c r="GE424" s="38"/>
      <c r="GF424" s="38"/>
      <c r="GG424" s="38"/>
      <c r="GH424" s="38"/>
      <c r="GI424" s="38"/>
      <c r="GJ424" s="38"/>
      <c r="GK424" s="38"/>
      <c r="GL424" s="38"/>
      <c r="GM424" s="38"/>
      <c r="GN424" s="38"/>
      <c r="GO424" s="38"/>
      <c r="GP424" s="38"/>
      <c r="GQ424" s="38"/>
      <c r="GR424" s="38"/>
      <c r="GS424" s="38"/>
      <c r="GT424" s="38"/>
      <c r="GU424" s="38"/>
      <c r="GV424" s="38"/>
      <c r="GW424" s="38"/>
      <c r="GX424" s="38"/>
      <c r="GY424" s="38"/>
      <c r="GZ424" s="38"/>
      <c r="HA424" s="38"/>
      <c r="HB424" s="38"/>
      <c r="HC424" s="38"/>
      <c r="HD424" s="38"/>
      <c r="HE424" s="38"/>
      <c r="HF424" s="38"/>
      <c r="HG424" s="38"/>
      <c r="HH424" s="38"/>
      <c r="HI424" s="38"/>
      <c r="HJ424" s="38"/>
      <c r="HK424" s="38"/>
      <c r="HL424" s="38"/>
      <c r="HM424" s="38"/>
      <c r="HN424" s="38"/>
      <c r="HO424" s="38"/>
      <c r="HP424" s="38"/>
      <c r="HQ424" s="38"/>
      <c r="HR424" s="38"/>
      <c r="HS424" s="38"/>
      <c r="HT424" s="38"/>
      <c r="HU424" s="38"/>
      <c r="HV424" s="38"/>
      <c r="HW424" s="38"/>
      <c r="HX424" s="38"/>
      <c r="HY424" s="38"/>
      <c r="HZ424" s="38"/>
      <c r="IA424" s="38"/>
      <c r="IB424" s="38"/>
      <c r="IC424" s="38"/>
      <c r="ID424" s="38"/>
      <c r="IE424" s="38"/>
      <c r="IF424" s="38"/>
      <c r="IG424" s="38"/>
      <c r="IH424" s="38"/>
      <c r="II424" s="38"/>
      <c r="IJ424" s="38"/>
      <c r="IK424" s="38"/>
      <c r="IL424" s="38"/>
      <c r="IM424" s="38"/>
      <c r="IN424" s="38"/>
      <c r="IO424" s="38"/>
      <c r="IP424" s="38"/>
      <c r="IQ424" s="38"/>
      <c r="IR424" s="38"/>
      <c r="IS424" s="38"/>
      <c r="IT424" s="38"/>
      <c r="IU424" s="38"/>
      <c r="IV424" s="38"/>
      <c r="IW424" s="38"/>
      <c r="IX424" s="38"/>
      <c r="IY424" s="38"/>
      <c r="IZ424" s="38"/>
      <c r="JA424" s="38"/>
      <c r="JB424" s="38"/>
      <c r="JC424" s="38"/>
      <c r="JD424" s="38"/>
      <c r="JE424" s="38"/>
      <c r="JF424" s="38"/>
      <c r="JG424" s="38"/>
      <c r="JH424" s="38"/>
      <c r="JI424" s="38"/>
      <c r="JJ424" s="38"/>
      <c r="JK424" s="38"/>
      <c r="JL424" s="38"/>
      <c r="JM424" s="38"/>
      <c r="JN424" s="38"/>
      <c r="JO424" s="38"/>
      <c r="JP424" s="38"/>
      <c r="JQ424" s="38"/>
      <c r="JR424" s="38"/>
      <c r="JS424" s="38"/>
      <c r="JT424" s="38"/>
      <c r="JU424" s="38"/>
      <c r="JV424" s="38"/>
      <c r="JW424" s="38"/>
      <c r="JX424" s="38"/>
      <c r="JY424" s="38"/>
      <c r="JZ424" s="38"/>
      <c r="KA424" s="38"/>
      <c r="KB424" s="38"/>
      <c r="KC424" s="38"/>
      <c r="KD424" s="38"/>
      <c r="KE424" s="38"/>
      <c r="KF424" s="38"/>
      <c r="KG424" s="38"/>
      <c r="KH424" s="38"/>
      <c r="KI424" s="38"/>
      <c r="KJ424" s="38"/>
      <c r="KK424" s="38"/>
      <c r="KL424" s="38"/>
      <c r="KM424" s="38"/>
      <c r="KN424" s="38"/>
      <c r="KO424" s="38"/>
      <c r="KP424" s="38"/>
      <c r="KQ424" s="38"/>
      <c r="KR424" s="38"/>
      <c r="KS424" s="38"/>
      <c r="KT424" s="38"/>
      <c r="KU424" s="38"/>
      <c r="KV424" s="38"/>
      <c r="KW424" s="38"/>
      <c r="KX424" s="38"/>
      <c r="KY424" s="38"/>
      <c r="KZ424" s="38"/>
      <c r="LA424" s="38"/>
      <c r="LB424" s="38"/>
      <c r="LC424" s="38"/>
      <c r="LD424" s="38"/>
      <c r="LE424" s="38"/>
      <c r="LF424" s="38"/>
      <c r="LG424" s="38"/>
      <c r="LH424" s="38"/>
      <c r="LI424" s="38"/>
      <c r="LJ424" s="38"/>
      <c r="LK424" s="38"/>
      <c r="LL424" s="38"/>
      <c r="LM424" s="38"/>
      <c r="LN424" s="38"/>
      <c r="LO424" s="38"/>
      <c r="LP424" s="38"/>
      <c r="LQ424" s="38"/>
      <c r="LR424" s="38"/>
      <c r="LS424" s="38"/>
      <c r="LT424" s="38"/>
      <c r="LU424" s="38"/>
      <c r="LV424" s="38"/>
      <c r="LW424" s="38"/>
      <c r="LX424" s="38"/>
      <c r="LY424" s="38"/>
      <c r="LZ424" s="38"/>
      <c r="MA424" s="38"/>
      <c r="MB424" s="38"/>
      <c r="MC424" s="38"/>
      <c r="MD424" s="38"/>
      <c r="ME424" s="38"/>
      <c r="MF424" s="38"/>
      <c r="MG424" s="38"/>
      <c r="MH424" s="38"/>
      <c r="MI424" s="38"/>
      <c r="MJ424" s="38"/>
      <c r="MK424" s="38"/>
      <c r="ML424" s="38"/>
      <c r="MM424" s="38"/>
      <c r="MN424" s="38"/>
      <c r="MO424" s="38"/>
      <c r="MP424" s="38"/>
      <c r="MQ424" s="38"/>
      <c r="MR424" s="38"/>
      <c r="MS424" s="38"/>
      <c r="MT424" s="38"/>
      <c r="MU424" s="38"/>
      <c r="MV424" s="38"/>
      <c r="MW424" s="38"/>
      <c r="MX424" s="38"/>
      <c r="MY424" s="38"/>
      <c r="MZ424" s="38"/>
      <c r="NA424" s="38"/>
      <c r="NB424" s="38"/>
      <c r="NC424" s="38"/>
      <c r="ND424" s="38"/>
      <c r="NE424" s="38"/>
      <c r="NF424" s="38"/>
      <c r="NG424" s="38"/>
      <c r="NH424" s="38"/>
      <c r="NI424" s="38"/>
      <c r="NJ424" s="38"/>
      <c r="NK424" s="38"/>
      <c r="NL424" s="38"/>
      <c r="NM424" s="38"/>
      <c r="NN424" s="38"/>
      <c r="NO424" s="38"/>
      <c r="NP424" s="38"/>
      <c r="NQ424" s="38"/>
      <c r="NR424" s="38"/>
      <c r="NS424" s="38"/>
      <c r="NT424" s="38"/>
      <c r="NU424" s="38"/>
      <c r="NV424" s="38"/>
      <c r="NW424" s="38"/>
      <c r="NX424" s="38"/>
      <c r="NY424" s="38"/>
      <c r="NZ424" s="38"/>
      <c r="OA424" s="38"/>
      <c r="OB424" s="38"/>
      <c r="OC424" s="38"/>
      <c r="OD424" s="38"/>
      <c r="OE424" s="38"/>
      <c r="OF424" s="38"/>
      <c r="OG424" s="38"/>
      <c r="OH424" s="38"/>
      <c r="OI424" s="38"/>
      <c r="OJ424" s="38"/>
      <c r="OK424" s="38"/>
      <c r="OL424" s="38"/>
      <c r="OM424" s="38"/>
      <c r="ON424" s="38"/>
      <c r="OO424" s="38"/>
      <c r="OP424" s="38"/>
      <c r="OQ424" s="38"/>
      <c r="OR424" s="38"/>
      <c r="OS424" s="38"/>
      <c r="OT424" s="38"/>
      <c r="OU424" s="38"/>
      <c r="OV424" s="38"/>
      <c r="OW424" s="38"/>
      <c r="OX424" s="38"/>
      <c r="OY424" s="38"/>
      <c r="OZ424" s="38"/>
      <c r="PA424" s="38"/>
      <c r="PB424" s="38"/>
      <c r="PC424" s="38"/>
      <c r="PD424" s="38"/>
      <c r="PE424" s="38"/>
      <c r="PF424" s="38"/>
      <c r="PG424" s="38"/>
      <c r="PH424" s="38"/>
      <c r="PI424" s="38"/>
      <c r="PJ424" s="38"/>
      <c r="PK424" s="38"/>
      <c r="PL424" s="38"/>
      <c r="PM424" s="38"/>
      <c r="PN424" s="38"/>
      <c r="PO424" s="38"/>
      <c r="PP424" s="38"/>
      <c r="PQ424" s="38"/>
      <c r="PR424" s="38"/>
      <c r="PS424" s="38"/>
      <c r="PT424" s="38"/>
      <c r="PU424" s="38"/>
      <c r="PV424" s="38"/>
      <c r="PW424" s="38"/>
      <c r="PX424" s="38"/>
      <c r="PY424" s="38"/>
      <c r="PZ424" s="38"/>
      <c r="QA424" s="38"/>
      <c r="QB424" s="38"/>
      <c r="QC424" s="38"/>
      <c r="QD424" s="38"/>
      <c r="QE424" s="38"/>
      <c r="QF424" s="38"/>
      <c r="QG424" s="38"/>
      <c r="QH424" s="38"/>
      <c r="QI424" s="38"/>
      <c r="QJ424" s="38"/>
      <c r="QK424" s="38"/>
      <c r="QL424" s="38"/>
      <c r="QM424" s="38"/>
      <c r="QN424" s="38"/>
      <c r="QO424" s="38"/>
      <c r="QP424" s="38"/>
      <c r="QQ424" s="38"/>
      <c r="QR424" s="38"/>
      <c r="QS424" s="38"/>
      <c r="QT424" s="38"/>
      <c r="QU424" s="38"/>
      <c r="QV424" s="38"/>
      <c r="QW424" s="38"/>
      <c r="QX424" s="38"/>
      <c r="QY424" s="38"/>
      <c r="QZ424" s="38"/>
      <c r="RA424" s="38"/>
      <c r="RB424" s="38"/>
      <c r="RC424" s="38"/>
      <c r="RD424" s="38"/>
      <c r="RE424" s="38"/>
      <c r="RF424" s="38"/>
      <c r="RG424" s="38"/>
      <c r="RH424" s="38"/>
      <c r="RI424" s="38"/>
      <c r="RJ424" s="38"/>
      <c r="RK424" s="38"/>
      <c r="RL424" s="38"/>
      <c r="RM424" s="38"/>
      <c r="RN424" s="38"/>
      <c r="RO424" s="38"/>
      <c r="RP424" s="38"/>
      <c r="RQ424" s="38"/>
      <c r="RR424" s="38"/>
      <c r="RS424" s="38"/>
      <c r="RT424" s="38"/>
      <c r="RU424" s="38"/>
      <c r="RV424" s="38"/>
      <c r="RW424" s="38"/>
      <c r="RX424" s="38"/>
      <c r="RY424" s="38"/>
      <c r="RZ424" s="38"/>
      <c r="SA424" s="38"/>
      <c r="SB424" s="38"/>
      <c r="SC424" s="38"/>
      <c r="SD424" s="38"/>
      <c r="SE424" s="38"/>
      <c r="SF424" s="38"/>
      <c r="SG424" s="38"/>
      <c r="SH424" s="38"/>
      <c r="SI424" s="38"/>
      <c r="SJ424" s="38"/>
      <c r="SK424" s="38"/>
      <c r="SL424" s="38"/>
      <c r="SM424" s="38"/>
      <c r="SN424" s="38"/>
      <c r="SO424" s="38"/>
      <c r="SP424" s="38"/>
      <c r="SQ424" s="38"/>
      <c r="SR424" s="38"/>
      <c r="SS424" s="38"/>
      <c r="ST424" s="38"/>
      <c r="SU424" s="38"/>
      <c r="SV424" s="38"/>
      <c r="SW424" s="38"/>
      <c r="SX424" s="38"/>
      <c r="SY424" s="38"/>
      <c r="SZ424" s="38"/>
      <c r="TA424" s="38"/>
      <c r="TB424" s="38"/>
      <c r="TC424" s="38"/>
      <c r="TD424" s="38"/>
      <c r="TE424" s="38"/>
      <c r="TF424" s="38"/>
      <c r="TG424" s="38"/>
      <c r="TH424" s="38"/>
      <c r="TI424" s="38"/>
      <c r="TJ424" s="38"/>
      <c r="TK424" s="38"/>
      <c r="TL424" s="38"/>
      <c r="TM424" s="38"/>
      <c r="TN424" s="38"/>
      <c r="TO424" s="38"/>
      <c r="TP424" s="38"/>
      <c r="TQ424" s="38"/>
      <c r="TR424" s="38"/>
      <c r="TS424" s="38"/>
      <c r="TT424" s="38"/>
      <c r="TU424" s="38"/>
      <c r="TV424" s="38"/>
      <c r="TW424" s="38"/>
      <c r="TX424" s="38"/>
      <c r="TY424" s="38"/>
      <c r="TZ424" s="38"/>
      <c r="UA424" s="38"/>
      <c r="UB424" s="38"/>
      <c r="UC424" s="38"/>
      <c r="UD424" s="38"/>
      <c r="UE424" s="38"/>
      <c r="UF424" s="38"/>
      <c r="UG424" s="38"/>
      <c r="UH424" s="38"/>
      <c r="UI424" s="38"/>
      <c r="UJ424" s="38"/>
      <c r="UK424" s="38"/>
      <c r="UL424" s="38"/>
      <c r="UM424" s="38"/>
      <c r="UN424" s="38"/>
      <c r="UO424" s="38"/>
      <c r="UP424" s="38"/>
      <c r="UQ424" s="38"/>
      <c r="UR424" s="38"/>
      <c r="US424" s="38"/>
      <c r="UT424" s="38"/>
      <c r="UU424" s="38"/>
      <c r="UV424" s="38"/>
      <c r="UW424" s="38"/>
      <c r="UX424" s="38"/>
      <c r="UY424" s="38"/>
      <c r="UZ424" s="38"/>
      <c r="VA424" s="38"/>
      <c r="VB424" s="38"/>
      <c r="VC424" s="38"/>
      <c r="VD424" s="38"/>
      <c r="VE424" s="38"/>
      <c r="VF424" s="38"/>
      <c r="VG424" s="38"/>
      <c r="VH424" s="38"/>
      <c r="VI424" s="38"/>
      <c r="VJ424" s="38"/>
      <c r="VK424" s="38"/>
      <c r="VL424" s="38"/>
      <c r="VM424" s="38"/>
      <c r="VN424" s="38"/>
      <c r="VO424" s="38"/>
      <c r="VP424" s="38"/>
      <c r="VQ424" s="38"/>
      <c r="VR424" s="38"/>
      <c r="VS424" s="38"/>
      <c r="VT424" s="38"/>
      <c r="VU424" s="38"/>
      <c r="VV424" s="38"/>
      <c r="VW424" s="38"/>
      <c r="VX424" s="38"/>
      <c r="VY424" s="38"/>
      <c r="VZ424" s="38"/>
      <c r="WA424" s="38"/>
      <c r="WB424" s="38"/>
      <c r="WC424" s="38"/>
      <c r="WD424" s="38"/>
    </row>
    <row r="425" spans="1:602" s="37" customFormat="1" ht="21.75" customHeight="1">
      <c r="A425" s="507"/>
      <c r="B425" s="602" t="s">
        <v>884</v>
      </c>
      <c r="C425" s="530"/>
      <c r="D425" s="531"/>
      <c r="E425" s="56"/>
      <c r="F425" s="56"/>
      <c r="G425" s="556"/>
      <c r="H425" s="56"/>
      <c r="I425" s="519" t="s">
        <v>14</v>
      </c>
      <c r="J425" s="519" t="s">
        <v>141</v>
      </c>
      <c r="K425" s="533" t="s">
        <v>879</v>
      </c>
      <c r="L425" s="519" t="s">
        <v>202</v>
      </c>
      <c r="M425" s="520">
        <v>31700</v>
      </c>
      <c r="N425" s="520">
        <v>31700</v>
      </c>
      <c r="O425" s="520"/>
      <c r="P425" s="521"/>
      <c r="Q425" s="522"/>
      <c r="R425" s="522"/>
      <c r="S425" s="514">
        <v>3</v>
      </c>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c r="DX425" s="38"/>
      <c r="DY425" s="38"/>
      <c r="DZ425" s="38"/>
      <c r="EA425" s="38"/>
      <c r="EB425" s="38"/>
      <c r="EC425" s="38"/>
      <c r="ED425" s="38"/>
      <c r="EE425" s="38"/>
      <c r="EF425" s="38"/>
      <c r="EG425" s="38"/>
      <c r="EH425" s="38"/>
      <c r="EI425" s="38"/>
      <c r="EJ425" s="38"/>
      <c r="EK425" s="38"/>
      <c r="EL425" s="38"/>
      <c r="EM425" s="38"/>
      <c r="EN425" s="38"/>
      <c r="EO425" s="38"/>
      <c r="EP425" s="38"/>
      <c r="EQ425" s="38"/>
      <c r="ER425" s="38"/>
      <c r="ES425" s="38"/>
      <c r="ET425" s="38"/>
      <c r="EU425" s="38"/>
      <c r="EV425" s="38"/>
      <c r="EW425" s="38"/>
      <c r="EX425" s="38"/>
      <c r="EY425" s="38"/>
      <c r="EZ425" s="38"/>
      <c r="FA425" s="38"/>
      <c r="FB425" s="38"/>
      <c r="FC425" s="38"/>
      <c r="FD425" s="38"/>
      <c r="FE425" s="38"/>
      <c r="FF425" s="38"/>
      <c r="FG425" s="38"/>
      <c r="FH425" s="38"/>
      <c r="FI425" s="38"/>
      <c r="FJ425" s="38"/>
      <c r="FK425" s="38"/>
      <c r="FL425" s="38"/>
      <c r="FM425" s="38"/>
      <c r="FN425" s="38"/>
      <c r="FO425" s="38"/>
      <c r="FP425" s="38"/>
      <c r="FQ425" s="38"/>
      <c r="FR425" s="38"/>
      <c r="FS425" s="38"/>
      <c r="FT425" s="38"/>
      <c r="FU425" s="38"/>
      <c r="FV425" s="38"/>
      <c r="FW425" s="38"/>
      <c r="FX425" s="38"/>
      <c r="FY425" s="38"/>
      <c r="FZ425" s="38"/>
      <c r="GA425" s="38"/>
      <c r="GB425" s="38"/>
      <c r="GC425" s="38"/>
      <c r="GD425" s="38"/>
      <c r="GE425" s="38"/>
      <c r="GF425" s="38"/>
      <c r="GG425" s="38"/>
      <c r="GH425" s="38"/>
      <c r="GI425" s="38"/>
      <c r="GJ425" s="38"/>
      <c r="GK425" s="38"/>
      <c r="GL425" s="38"/>
      <c r="GM425" s="38"/>
      <c r="GN425" s="38"/>
      <c r="GO425" s="38"/>
      <c r="GP425" s="38"/>
      <c r="GQ425" s="38"/>
      <c r="GR425" s="38"/>
      <c r="GS425" s="38"/>
      <c r="GT425" s="38"/>
      <c r="GU425" s="38"/>
      <c r="GV425" s="38"/>
      <c r="GW425" s="38"/>
      <c r="GX425" s="38"/>
      <c r="GY425" s="38"/>
      <c r="GZ425" s="38"/>
      <c r="HA425" s="38"/>
      <c r="HB425" s="38"/>
      <c r="HC425" s="38"/>
      <c r="HD425" s="38"/>
      <c r="HE425" s="38"/>
      <c r="HF425" s="38"/>
      <c r="HG425" s="38"/>
      <c r="HH425" s="38"/>
      <c r="HI425" s="38"/>
      <c r="HJ425" s="38"/>
      <c r="HK425" s="38"/>
      <c r="HL425" s="38"/>
      <c r="HM425" s="38"/>
      <c r="HN425" s="38"/>
      <c r="HO425" s="38"/>
      <c r="HP425" s="38"/>
      <c r="HQ425" s="38"/>
      <c r="HR425" s="38"/>
      <c r="HS425" s="38"/>
      <c r="HT425" s="38"/>
      <c r="HU425" s="38"/>
      <c r="HV425" s="38"/>
      <c r="HW425" s="38"/>
      <c r="HX425" s="38"/>
      <c r="HY425" s="38"/>
      <c r="HZ425" s="38"/>
      <c r="IA425" s="38"/>
      <c r="IB425" s="38"/>
      <c r="IC425" s="38"/>
      <c r="ID425" s="38"/>
      <c r="IE425" s="38"/>
      <c r="IF425" s="38"/>
      <c r="IG425" s="38"/>
      <c r="IH425" s="38"/>
      <c r="II425" s="38"/>
      <c r="IJ425" s="38"/>
      <c r="IK425" s="38"/>
      <c r="IL425" s="38"/>
      <c r="IM425" s="38"/>
      <c r="IN425" s="38"/>
      <c r="IO425" s="38"/>
      <c r="IP425" s="38"/>
      <c r="IQ425" s="38"/>
      <c r="IR425" s="38"/>
      <c r="IS425" s="38"/>
      <c r="IT425" s="38"/>
      <c r="IU425" s="38"/>
      <c r="IV425" s="38"/>
      <c r="IW425" s="38"/>
      <c r="IX425" s="38"/>
      <c r="IY425" s="38"/>
      <c r="IZ425" s="38"/>
      <c r="JA425" s="38"/>
      <c r="JB425" s="38"/>
      <c r="JC425" s="38"/>
      <c r="JD425" s="38"/>
      <c r="JE425" s="38"/>
      <c r="JF425" s="38"/>
      <c r="JG425" s="38"/>
      <c r="JH425" s="38"/>
      <c r="JI425" s="38"/>
      <c r="JJ425" s="38"/>
      <c r="JK425" s="38"/>
      <c r="JL425" s="38"/>
      <c r="JM425" s="38"/>
      <c r="JN425" s="38"/>
      <c r="JO425" s="38"/>
      <c r="JP425" s="38"/>
      <c r="JQ425" s="38"/>
      <c r="JR425" s="38"/>
      <c r="JS425" s="38"/>
      <c r="JT425" s="38"/>
      <c r="JU425" s="38"/>
      <c r="JV425" s="38"/>
      <c r="JW425" s="38"/>
      <c r="JX425" s="38"/>
      <c r="JY425" s="38"/>
      <c r="JZ425" s="38"/>
      <c r="KA425" s="38"/>
      <c r="KB425" s="38"/>
      <c r="KC425" s="38"/>
      <c r="KD425" s="38"/>
      <c r="KE425" s="38"/>
      <c r="KF425" s="38"/>
      <c r="KG425" s="38"/>
      <c r="KH425" s="38"/>
      <c r="KI425" s="38"/>
      <c r="KJ425" s="38"/>
      <c r="KK425" s="38"/>
      <c r="KL425" s="38"/>
      <c r="KM425" s="38"/>
      <c r="KN425" s="38"/>
      <c r="KO425" s="38"/>
      <c r="KP425" s="38"/>
      <c r="KQ425" s="38"/>
      <c r="KR425" s="38"/>
      <c r="KS425" s="38"/>
      <c r="KT425" s="38"/>
      <c r="KU425" s="38"/>
      <c r="KV425" s="38"/>
      <c r="KW425" s="38"/>
      <c r="KX425" s="38"/>
      <c r="KY425" s="38"/>
      <c r="KZ425" s="38"/>
      <c r="LA425" s="38"/>
      <c r="LB425" s="38"/>
      <c r="LC425" s="38"/>
      <c r="LD425" s="38"/>
      <c r="LE425" s="38"/>
      <c r="LF425" s="38"/>
      <c r="LG425" s="38"/>
      <c r="LH425" s="38"/>
      <c r="LI425" s="38"/>
      <c r="LJ425" s="38"/>
      <c r="LK425" s="38"/>
      <c r="LL425" s="38"/>
      <c r="LM425" s="38"/>
      <c r="LN425" s="38"/>
      <c r="LO425" s="38"/>
      <c r="LP425" s="38"/>
      <c r="LQ425" s="38"/>
      <c r="LR425" s="38"/>
      <c r="LS425" s="38"/>
      <c r="LT425" s="38"/>
      <c r="LU425" s="38"/>
      <c r="LV425" s="38"/>
      <c r="LW425" s="38"/>
      <c r="LX425" s="38"/>
      <c r="LY425" s="38"/>
      <c r="LZ425" s="38"/>
      <c r="MA425" s="38"/>
      <c r="MB425" s="38"/>
      <c r="MC425" s="38"/>
      <c r="MD425" s="38"/>
      <c r="ME425" s="38"/>
      <c r="MF425" s="38"/>
      <c r="MG425" s="38"/>
      <c r="MH425" s="38"/>
      <c r="MI425" s="38"/>
      <c r="MJ425" s="38"/>
      <c r="MK425" s="38"/>
      <c r="ML425" s="38"/>
      <c r="MM425" s="38"/>
      <c r="MN425" s="38"/>
      <c r="MO425" s="38"/>
      <c r="MP425" s="38"/>
      <c r="MQ425" s="38"/>
      <c r="MR425" s="38"/>
      <c r="MS425" s="38"/>
      <c r="MT425" s="38"/>
      <c r="MU425" s="38"/>
      <c r="MV425" s="38"/>
      <c r="MW425" s="38"/>
      <c r="MX425" s="38"/>
      <c r="MY425" s="38"/>
      <c r="MZ425" s="38"/>
      <c r="NA425" s="38"/>
      <c r="NB425" s="38"/>
      <c r="NC425" s="38"/>
      <c r="ND425" s="38"/>
      <c r="NE425" s="38"/>
      <c r="NF425" s="38"/>
      <c r="NG425" s="38"/>
      <c r="NH425" s="38"/>
      <c r="NI425" s="38"/>
      <c r="NJ425" s="38"/>
      <c r="NK425" s="38"/>
      <c r="NL425" s="38"/>
      <c r="NM425" s="38"/>
      <c r="NN425" s="38"/>
      <c r="NO425" s="38"/>
      <c r="NP425" s="38"/>
      <c r="NQ425" s="38"/>
      <c r="NR425" s="38"/>
      <c r="NS425" s="38"/>
      <c r="NT425" s="38"/>
      <c r="NU425" s="38"/>
      <c r="NV425" s="38"/>
      <c r="NW425" s="38"/>
      <c r="NX425" s="38"/>
      <c r="NY425" s="38"/>
      <c r="NZ425" s="38"/>
      <c r="OA425" s="38"/>
      <c r="OB425" s="38"/>
      <c r="OC425" s="38"/>
      <c r="OD425" s="38"/>
      <c r="OE425" s="38"/>
      <c r="OF425" s="38"/>
      <c r="OG425" s="38"/>
      <c r="OH425" s="38"/>
      <c r="OI425" s="38"/>
      <c r="OJ425" s="38"/>
      <c r="OK425" s="38"/>
      <c r="OL425" s="38"/>
      <c r="OM425" s="38"/>
      <c r="ON425" s="38"/>
      <c r="OO425" s="38"/>
      <c r="OP425" s="38"/>
      <c r="OQ425" s="38"/>
      <c r="OR425" s="38"/>
      <c r="OS425" s="38"/>
      <c r="OT425" s="38"/>
      <c r="OU425" s="38"/>
      <c r="OV425" s="38"/>
      <c r="OW425" s="38"/>
      <c r="OX425" s="38"/>
      <c r="OY425" s="38"/>
      <c r="OZ425" s="38"/>
      <c r="PA425" s="38"/>
      <c r="PB425" s="38"/>
      <c r="PC425" s="38"/>
      <c r="PD425" s="38"/>
      <c r="PE425" s="38"/>
      <c r="PF425" s="38"/>
      <c r="PG425" s="38"/>
      <c r="PH425" s="38"/>
      <c r="PI425" s="38"/>
      <c r="PJ425" s="38"/>
      <c r="PK425" s="38"/>
      <c r="PL425" s="38"/>
      <c r="PM425" s="38"/>
      <c r="PN425" s="38"/>
      <c r="PO425" s="38"/>
      <c r="PP425" s="38"/>
      <c r="PQ425" s="38"/>
      <c r="PR425" s="38"/>
      <c r="PS425" s="38"/>
      <c r="PT425" s="38"/>
      <c r="PU425" s="38"/>
      <c r="PV425" s="38"/>
      <c r="PW425" s="38"/>
      <c r="PX425" s="38"/>
      <c r="PY425" s="38"/>
      <c r="PZ425" s="38"/>
      <c r="QA425" s="38"/>
      <c r="QB425" s="38"/>
      <c r="QC425" s="38"/>
      <c r="QD425" s="38"/>
      <c r="QE425" s="38"/>
      <c r="QF425" s="38"/>
      <c r="QG425" s="38"/>
      <c r="QH425" s="38"/>
      <c r="QI425" s="38"/>
      <c r="QJ425" s="38"/>
      <c r="QK425" s="38"/>
      <c r="QL425" s="38"/>
      <c r="QM425" s="38"/>
      <c r="QN425" s="38"/>
      <c r="QO425" s="38"/>
      <c r="QP425" s="38"/>
      <c r="QQ425" s="38"/>
      <c r="QR425" s="38"/>
      <c r="QS425" s="38"/>
      <c r="QT425" s="38"/>
      <c r="QU425" s="38"/>
      <c r="QV425" s="38"/>
      <c r="QW425" s="38"/>
      <c r="QX425" s="38"/>
      <c r="QY425" s="38"/>
      <c r="QZ425" s="38"/>
      <c r="RA425" s="38"/>
      <c r="RB425" s="38"/>
      <c r="RC425" s="38"/>
      <c r="RD425" s="38"/>
      <c r="RE425" s="38"/>
      <c r="RF425" s="38"/>
      <c r="RG425" s="38"/>
      <c r="RH425" s="38"/>
      <c r="RI425" s="38"/>
      <c r="RJ425" s="38"/>
      <c r="RK425" s="38"/>
      <c r="RL425" s="38"/>
      <c r="RM425" s="38"/>
      <c r="RN425" s="38"/>
      <c r="RO425" s="38"/>
      <c r="RP425" s="38"/>
      <c r="RQ425" s="38"/>
      <c r="RR425" s="38"/>
      <c r="RS425" s="38"/>
      <c r="RT425" s="38"/>
      <c r="RU425" s="38"/>
      <c r="RV425" s="38"/>
      <c r="RW425" s="38"/>
      <c r="RX425" s="38"/>
      <c r="RY425" s="38"/>
      <c r="RZ425" s="38"/>
      <c r="SA425" s="38"/>
      <c r="SB425" s="38"/>
      <c r="SC425" s="38"/>
      <c r="SD425" s="38"/>
      <c r="SE425" s="38"/>
      <c r="SF425" s="38"/>
      <c r="SG425" s="38"/>
      <c r="SH425" s="38"/>
      <c r="SI425" s="38"/>
      <c r="SJ425" s="38"/>
      <c r="SK425" s="38"/>
      <c r="SL425" s="38"/>
      <c r="SM425" s="38"/>
      <c r="SN425" s="38"/>
      <c r="SO425" s="38"/>
      <c r="SP425" s="38"/>
      <c r="SQ425" s="38"/>
      <c r="SR425" s="38"/>
      <c r="SS425" s="38"/>
      <c r="ST425" s="38"/>
      <c r="SU425" s="38"/>
      <c r="SV425" s="38"/>
      <c r="SW425" s="38"/>
      <c r="SX425" s="38"/>
      <c r="SY425" s="38"/>
      <c r="SZ425" s="38"/>
      <c r="TA425" s="38"/>
      <c r="TB425" s="38"/>
      <c r="TC425" s="38"/>
      <c r="TD425" s="38"/>
      <c r="TE425" s="38"/>
      <c r="TF425" s="38"/>
      <c r="TG425" s="38"/>
      <c r="TH425" s="38"/>
      <c r="TI425" s="38"/>
      <c r="TJ425" s="38"/>
      <c r="TK425" s="38"/>
      <c r="TL425" s="38"/>
      <c r="TM425" s="38"/>
      <c r="TN425" s="38"/>
      <c r="TO425" s="38"/>
      <c r="TP425" s="38"/>
      <c r="TQ425" s="38"/>
      <c r="TR425" s="38"/>
      <c r="TS425" s="38"/>
      <c r="TT425" s="38"/>
      <c r="TU425" s="38"/>
      <c r="TV425" s="38"/>
      <c r="TW425" s="38"/>
      <c r="TX425" s="38"/>
      <c r="TY425" s="38"/>
      <c r="TZ425" s="38"/>
      <c r="UA425" s="38"/>
      <c r="UB425" s="38"/>
      <c r="UC425" s="38"/>
      <c r="UD425" s="38"/>
      <c r="UE425" s="38"/>
      <c r="UF425" s="38"/>
      <c r="UG425" s="38"/>
      <c r="UH425" s="38"/>
      <c r="UI425" s="38"/>
      <c r="UJ425" s="38"/>
      <c r="UK425" s="38"/>
      <c r="UL425" s="38"/>
      <c r="UM425" s="38"/>
      <c r="UN425" s="38"/>
      <c r="UO425" s="38"/>
      <c r="UP425" s="38"/>
      <c r="UQ425" s="38"/>
      <c r="UR425" s="38"/>
      <c r="US425" s="38"/>
      <c r="UT425" s="38"/>
      <c r="UU425" s="38"/>
      <c r="UV425" s="38"/>
      <c r="UW425" s="38"/>
      <c r="UX425" s="38"/>
      <c r="UY425" s="38"/>
      <c r="UZ425" s="38"/>
      <c r="VA425" s="38"/>
      <c r="VB425" s="38"/>
      <c r="VC425" s="38"/>
      <c r="VD425" s="38"/>
      <c r="VE425" s="38"/>
      <c r="VF425" s="38"/>
      <c r="VG425" s="38"/>
      <c r="VH425" s="38"/>
      <c r="VI425" s="38"/>
      <c r="VJ425" s="38"/>
      <c r="VK425" s="38"/>
      <c r="VL425" s="38"/>
      <c r="VM425" s="38"/>
      <c r="VN425" s="38"/>
      <c r="VO425" s="38"/>
      <c r="VP425" s="38"/>
      <c r="VQ425" s="38"/>
      <c r="VR425" s="38"/>
      <c r="VS425" s="38"/>
      <c r="VT425" s="38"/>
      <c r="VU425" s="38"/>
      <c r="VV425" s="38"/>
      <c r="VW425" s="38"/>
      <c r="VX425" s="38"/>
      <c r="VY425" s="38"/>
      <c r="VZ425" s="38"/>
      <c r="WA425" s="38"/>
      <c r="WB425" s="38"/>
      <c r="WC425" s="38"/>
      <c r="WD425" s="38"/>
    </row>
    <row r="426" spans="1:602" s="37" customFormat="1" ht="22.5" customHeight="1">
      <c r="A426" s="507"/>
      <c r="B426" s="602" t="s">
        <v>885</v>
      </c>
      <c r="C426" s="530"/>
      <c r="D426" s="531"/>
      <c r="E426" s="56"/>
      <c r="F426" s="56"/>
      <c r="G426" s="556"/>
      <c r="H426" s="56"/>
      <c r="I426" s="519" t="s">
        <v>14</v>
      </c>
      <c r="J426" s="519" t="s">
        <v>141</v>
      </c>
      <c r="K426" s="533" t="s">
        <v>879</v>
      </c>
      <c r="L426" s="519" t="s">
        <v>202</v>
      </c>
      <c r="M426" s="520">
        <v>16050</v>
      </c>
      <c r="N426" s="520">
        <v>16050</v>
      </c>
      <c r="O426" s="520"/>
      <c r="P426" s="521"/>
      <c r="Q426" s="522"/>
      <c r="R426" s="522"/>
      <c r="S426" s="514">
        <v>3</v>
      </c>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c r="DX426" s="38"/>
      <c r="DY426" s="38"/>
      <c r="DZ426" s="38"/>
      <c r="EA426" s="38"/>
      <c r="EB426" s="38"/>
      <c r="EC426" s="38"/>
      <c r="ED426" s="38"/>
      <c r="EE426" s="38"/>
      <c r="EF426" s="38"/>
      <c r="EG426" s="38"/>
      <c r="EH426" s="38"/>
      <c r="EI426" s="38"/>
      <c r="EJ426" s="38"/>
      <c r="EK426" s="38"/>
      <c r="EL426" s="38"/>
      <c r="EM426" s="38"/>
      <c r="EN426" s="38"/>
      <c r="EO426" s="38"/>
      <c r="EP426" s="38"/>
      <c r="EQ426" s="38"/>
      <c r="ER426" s="38"/>
      <c r="ES426" s="38"/>
      <c r="ET426" s="38"/>
      <c r="EU426" s="38"/>
      <c r="EV426" s="38"/>
      <c r="EW426" s="38"/>
      <c r="EX426" s="38"/>
      <c r="EY426" s="38"/>
      <c r="EZ426" s="38"/>
      <c r="FA426" s="38"/>
      <c r="FB426" s="38"/>
      <c r="FC426" s="38"/>
      <c r="FD426" s="38"/>
      <c r="FE426" s="38"/>
      <c r="FF426" s="38"/>
      <c r="FG426" s="38"/>
      <c r="FH426" s="38"/>
      <c r="FI426" s="38"/>
      <c r="FJ426" s="38"/>
      <c r="FK426" s="38"/>
      <c r="FL426" s="38"/>
      <c r="FM426" s="38"/>
      <c r="FN426" s="38"/>
      <c r="FO426" s="38"/>
      <c r="FP426" s="38"/>
      <c r="FQ426" s="38"/>
      <c r="FR426" s="38"/>
      <c r="FS426" s="38"/>
      <c r="FT426" s="38"/>
      <c r="FU426" s="38"/>
      <c r="FV426" s="38"/>
      <c r="FW426" s="38"/>
      <c r="FX426" s="38"/>
      <c r="FY426" s="38"/>
      <c r="FZ426" s="38"/>
      <c r="GA426" s="38"/>
      <c r="GB426" s="38"/>
      <c r="GC426" s="38"/>
      <c r="GD426" s="38"/>
      <c r="GE426" s="38"/>
      <c r="GF426" s="38"/>
      <c r="GG426" s="38"/>
      <c r="GH426" s="38"/>
      <c r="GI426" s="38"/>
      <c r="GJ426" s="38"/>
      <c r="GK426" s="38"/>
      <c r="GL426" s="38"/>
      <c r="GM426" s="38"/>
      <c r="GN426" s="38"/>
      <c r="GO426" s="38"/>
      <c r="GP426" s="38"/>
      <c r="GQ426" s="38"/>
      <c r="GR426" s="38"/>
      <c r="GS426" s="38"/>
      <c r="GT426" s="38"/>
      <c r="GU426" s="38"/>
      <c r="GV426" s="38"/>
      <c r="GW426" s="38"/>
      <c r="GX426" s="38"/>
      <c r="GY426" s="38"/>
      <c r="GZ426" s="38"/>
      <c r="HA426" s="38"/>
      <c r="HB426" s="38"/>
      <c r="HC426" s="38"/>
      <c r="HD426" s="38"/>
      <c r="HE426" s="38"/>
      <c r="HF426" s="38"/>
      <c r="HG426" s="38"/>
      <c r="HH426" s="38"/>
      <c r="HI426" s="38"/>
      <c r="HJ426" s="38"/>
      <c r="HK426" s="38"/>
      <c r="HL426" s="38"/>
      <c r="HM426" s="38"/>
      <c r="HN426" s="38"/>
      <c r="HO426" s="38"/>
      <c r="HP426" s="38"/>
      <c r="HQ426" s="38"/>
      <c r="HR426" s="38"/>
      <c r="HS426" s="38"/>
      <c r="HT426" s="38"/>
      <c r="HU426" s="38"/>
      <c r="HV426" s="38"/>
      <c r="HW426" s="38"/>
      <c r="HX426" s="38"/>
      <c r="HY426" s="38"/>
      <c r="HZ426" s="38"/>
      <c r="IA426" s="38"/>
      <c r="IB426" s="38"/>
      <c r="IC426" s="38"/>
      <c r="ID426" s="38"/>
      <c r="IE426" s="38"/>
      <c r="IF426" s="38"/>
      <c r="IG426" s="38"/>
      <c r="IH426" s="38"/>
      <c r="II426" s="38"/>
      <c r="IJ426" s="38"/>
      <c r="IK426" s="38"/>
      <c r="IL426" s="38"/>
      <c r="IM426" s="38"/>
      <c r="IN426" s="38"/>
      <c r="IO426" s="38"/>
      <c r="IP426" s="38"/>
      <c r="IQ426" s="38"/>
      <c r="IR426" s="38"/>
      <c r="IS426" s="38"/>
      <c r="IT426" s="38"/>
      <c r="IU426" s="38"/>
      <c r="IV426" s="38"/>
      <c r="IW426" s="38"/>
      <c r="IX426" s="38"/>
      <c r="IY426" s="38"/>
      <c r="IZ426" s="38"/>
      <c r="JA426" s="38"/>
      <c r="JB426" s="38"/>
      <c r="JC426" s="38"/>
      <c r="JD426" s="38"/>
      <c r="JE426" s="38"/>
      <c r="JF426" s="38"/>
      <c r="JG426" s="38"/>
      <c r="JH426" s="38"/>
      <c r="JI426" s="38"/>
      <c r="JJ426" s="38"/>
      <c r="JK426" s="38"/>
      <c r="JL426" s="38"/>
      <c r="JM426" s="38"/>
      <c r="JN426" s="38"/>
      <c r="JO426" s="38"/>
      <c r="JP426" s="38"/>
      <c r="JQ426" s="38"/>
      <c r="JR426" s="38"/>
      <c r="JS426" s="38"/>
      <c r="JT426" s="38"/>
      <c r="JU426" s="38"/>
      <c r="JV426" s="38"/>
      <c r="JW426" s="38"/>
      <c r="JX426" s="38"/>
      <c r="JY426" s="38"/>
      <c r="JZ426" s="38"/>
      <c r="KA426" s="38"/>
      <c r="KB426" s="38"/>
      <c r="KC426" s="38"/>
      <c r="KD426" s="38"/>
      <c r="KE426" s="38"/>
      <c r="KF426" s="38"/>
      <c r="KG426" s="38"/>
      <c r="KH426" s="38"/>
      <c r="KI426" s="38"/>
      <c r="KJ426" s="38"/>
      <c r="KK426" s="38"/>
      <c r="KL426" s="38"/>
      <c r="KM426" s="38"/>
      <c r="KN426" s="38"/>
      <c r="KO426" s="38"/>
      <c r="KP426" s="38"/>
      <c r="KQ426" s="38"/>
      <c r="KR426" s="38"/>
      <c r="KS426" s="38"/>
      <c r="KT426" s="38"/>
      <c r="KU426" s="38"/>
      <c r="KV426" s="38"/>
      <c r="KW426" s="38"/>
      <c r="KX426" s="38"/>
      <c r="KY426" s="38"/>
      <c r="KZ426" s="38"/>
      <c r="LA426" s="38"/>
      <c r="LB426" s="38"/>
      <c r="LC426" s="38"/>
      <c r="LD426" s="38"/>
      <c r="LE426" s="38"/>
      <c r="LF426" s="38"/>
      <c r="LG426" s="38"/>
      <c r="LH426" s="38"/>
      <c r="LI426" s="38"/>
      <c r="LJ426" s="38"/>
      <c r="LK426" s="38"/>
      <c r="LL426" s="38"/>
      <c r="LM426" s="38"/>
      <c r="LN426" s="38"/>
      <c r="LO426" s="38"/>
      <c r="LP426" s="38"/>
      <c r="LQ426" s="38"/>
      <c r="LR426" s="38"/>
      <c r="LS426" s="38"/>
      <c r="LT426" s="38"/>
      <c r="LU426" s="38"/>
      <c r="LV426" s="38"/>
      <c r="LW426" s="38"/>
      <c r="LX426" s="38"/>
      <c r="LY426" s="38"/>
      <c r="LZ426" s="38"/>
      <c r="MA426" s="38"/>
      <c r="MB426" s="38"/>
      <c r="MC426" s="38"/>
      <c r="MD426" s="38"/>
      <c r="ME426" s="38"/>
      <c r="MF426" s="38"/>
      <c r="MG426" s="38"/>
      <c r="MH426" s="38"/>
      <c r="MI426" s="38"/>
      <c r="MJ426" s="38"/>
      <c r="MK426" s="38"/>
      <c r="ML426" s="38"/>
      <c r="MM426" s="38"/>
      <c r="MN426" s="38"/>
      <c r="MO426" s="38"/>
      <c r="MP426" s="38"/>
      <c r="MQ426" s="38"/>
      <c r="MR426" s="38"/>
      <c r="MS426" s="38"/>
      <c r="MT426" s="38"/>
      <c r="MU426" s="38"/>
      <c r="MV426" s="38"/>
      <c r="MW426" s="38"/>
      <c r="MX426" s="38"/>
      <c r="MY426" s="38"/>
      <c r="MZ426" s="38"/>
      <c r="NA426" s="38"/>
      <c r="NB426" s="38"/>
      <c r="NC426" s="38"/>
      <c r="ND426" s="38"/>
      <c r="NE426" s="38"/>
      <c r="NF426" s="38"/>
      <c r="NG426" s="38"/>
      <c r="NH426" s="38"/>
      <c r="NI426" s="38"/>
      <c r="NJ426" s="38"/>
      <c r="NK426" s="38"/>
      <c r="NL426" s="38"/>
      <c r="NM426" s="38"/>
      <c r="NN426" s="38"/>
      <c r="NO426" s="38"/>
      <c r="NP426" s="38"/>
      <c r="NQ426" s="38"/>
      <c r="NR426" s="38"/>
      <c r="NS426" s="38"/>
      <c r="NT426" s="38"/>
      <c r="NU426" s="38"/>
      <c r="NV426" s="38"/>
      <c r="NW426" s="38"/>
      <c r="NX426" s="38"/>
      <c r="NY426" s="38"/>
      <c r="NZ426" s="38"/>
      <c r="OA426" s="38"/>
      <c r="OB426" s="38"/>
      <c r="OC426" s="38"/>
      <c r="OD426" s="38"/>
      <c r="OE426" s="38"/>
      <c r="OF426" s="38"/>
      <c r="OG426" s="38"/>
      <c r="OH426" s="38"/>
      <c r="OI426" s="38"/>
      <c r="OJ426" s="38"/>
      <c r="OK426" s="38"/>
      <c r="OL426" s="38"/>
      <c r="OM426" s="38"/>
      <c r="ON426" s="38"/>
      <c r="OO426" s="38"/>
      <c r="OP426" s="38"/>
      <c r="OQ426" s="38"/>
      <c r="OR426" s="38"/>
      <c r="OS426" s="38"/>
      <c r="OT426" s="38"/>
      <c r="OU426" s="38"/>
      <c r="OV426" s="38"/>
      <c r="OW426" s="38"/>
      <c r="OX426" s="38"/>
      <c r="OY426" s="38"/>
      <c r="OZ426" s="38"/>
      <c r="PA426" s="38"/>
      <c r="PB426" s="38"/>
      <c r="PC426" s="38"/>
      <c r="PD426" s="38"/>
      <c r="PE426" s="38"/>
      <c r="PF426" s="38"/>
      <c r="PG426" s="38"/>
      <c r="PH426" s="38"/>
      <c r="PI426" s="38"/>
      <c r="PJ426" s="38"/>
      <c r="PK426" s="38"/>
      <c r="PL426" s="38"/>
      <c r="PM426" s="38"/>
      <c r="PN426" s="38"/>
      <c r="PO426" s="38"/>
      <c r="PP426" s="38"/>
      <c r="PQ426" s="38"/>
      <c r="PR426" s="38"/>
      <c r="PS426" s="38"/>
      <c r="PT426" s="38"/>
      <c r="PU426" s="38"/>
      <c r="PV426" s="38"/>
      <c r="PW426" s="38"/>
      <c r="PX426" s="38"/>
      <c r="PY426" s="38"/>
      <c r="PZ426" s="38"/>
      <c r="QA426" s="38"/>
      <c r="QB426" s="38"/>
      <c r="QC426" s="38"/>
      <c r="QD426" s="38"/>
      <c r="QE426" s="38"/>
      <c r="QF426" s="38"/>
      <c r="QG426" s="38"/>
      <c r="QH426" s="38"/>
      <c r="QI426" s="38"/>
      <c r="QJ426" s="38"/>
      <c r="QK426" s="38"/>
      <c r="QL426" s="38"/>
      <c r="QM426" s="38"/>
      <c r="QN426" s="38"/>
      <c r="QO426" s="38"/>
      <c r="QP426" s="38"/>
      <c r="QQ426" s="38"/>
      <c r="QR426" s="38"/>
      <c r="QS426" s="38"/>
      <c r="QT426" s="38"/>
      <c r="QU426" s="38"/>
      <c r="QV426" s="38"/>
      <c r="QW426" s="38"/>
      <c r="QX426" s="38"/>
      <c r="QY426" s="38"/>
      <c r="QZ426" s="38"/>
      <c r="RA426" s="38"/>
      <c r="RB426" s="38"/>
      <c r="RC426" s="38"/>
      <c r="RD426" s="38"/>
      <c r="RE426" s="38"/>
      <c r="RF426" s="38"/>
      <c r="RG426" s="38"/>
      <c r="RH426" s="38"/>
      <c r="RI426" s="38"/>
      <c r="RJ426" s="38"/>
      <c r="RK426" s="38"/>
      <c r="RL426" s="38"/>
      <c r="RM426" s="38"/>
      <c r="RN426" s="38"/>
      <c r="RO426" s="38"/>
      <c r="RP426" s="38"/>
      <c r="RQ426" s="38"/>
      <c r="RR426" s="38"/>
      <c r="RS426" s="38"/>
      <c r="RT426" s="38"/>
      <c r="RU426" s="38"/>
      <c r="RV426" s="38"/>
      <c r="RW426" s="38"/>
      <c r="RX426" s="38"/>
      <c r="RY426" s="38"/>
      <c r="RZ426" s="38"/>
      <c r="SA426" s="38"/>
      <c r="SB426" s="38"/>
      <c r="SC426" s="38"/>
      <c r="SD426" s="38"/>
      <c r="SE426" s="38"/>
      <c r="SF426" s="38"/>
      <c r="SG426" s="38"/>
      <c r="SH426" s="38"/>
      <c r="SI426" s="38"/>
      <c r="SJ426" s="38"/>
      <c r="SK426" s="38"/>
      <c r="SL426" s="38"/>
      <c r="SM426" s="38"/>
      <c r="SN426" s="38"/>
      <c r="SO426" s="38"/>
      <c r="SP426" s="38"/>
      <c r="SQ426" s="38"/>
      <c r="SR426" s="38"/>
      <c r="SS426" s="38"/>
      <c r="ST426" s="38"/>
      <c r="SU426" s="38"/>
      <c r="SV426" s="38"/>
      <c r="SW426" s="38"/>
      <c r="SX426" s="38"/>
      <c r="SY426" s="38"/>
      <c r="SZ426" s="38"/>
      <c r="TA426" s="38"/>
      <c r="TB426" s="38"/>
      <c r="TC426" s="38"/>
      <c r="TD426" s="38"/>
      <c r="TE426" s="38"/>
      <c r="TF426" s="38"/>
      <c r="TG426" s="38"/>
      <c r="TH426" s="38"/>
      <c r="TI426" s="38"/>
      <c r="TJ426" s="38"/>
      <c r="TK426" s="38"/>
      <c r="TL426" s="38"/>
      <c r="TM426" s="38"/>
      <c r="TN426" s="38"/>
      <c r="TO426" s="38"/>
      <c r="TP426" s="38"/>
      <c r="TQ426" s="38"/>
      <c r="TR426" s="38"/>
      <c r="TS426" s="38"/>
      <c r="TT426" s="38"/>
      <c r="TU426" s="38"/>
      <c r="TV426" s="38"/>
      <c r="TW426" s="38"/>
      <c r="TX426" s="38"/>
      <c r="TY426" s="38"/>
      <c r="TZ426" s="38"/>
      <c r="UA426" s="38"/>
      <c r="UB426" s="38"/>
      <c r="UC426" s="38"/>
      <c r="UD426" s="38"/>
      <c r="UE426" s="38"/>
      <c r="UF426" s="38"/>
      <c r="UG426" s="38"/>
      <c r="UH426" s="38"/>
      <c r="UI426" s="38"/>
      <c r="UJ426" s="38"/>
      <c r="UK426" s="38"/>
      <c r="UL426" s="38"/>
      <c r="UM426" s="38"/>
      <c r="UN426" s="38"/>
      <c r="UO426" s="38"/>
      <c r="UP426" s="38"/>
      <c r="UQ426" s="38"/>
      <c r="UR426" s="38"/>
      <c r="US426" s="38"/>
      <c r="UT426" s="38"/>
      <c r="UU426" s="38"/>
      <c r="UV426" s="38"/>
      <c r="UW426" s="38"/>
      <c r="UX426" s="38"/>
      <c r="UY426" s="38"/>
      <c r="UZ426" s="38"/>
      <c r="VA426" s="38"/>
      <c r="VB426" s="38"/>
      <c r="VC426" s="38"/>
      <c r="VD426" s="38"/>
      <c r="VE426" s="38"/>
      <c r="VF426" s="38"/>
      <c r="VG426" s="38"/>
      <c r="VH426" s="38"/>
      <c r="VI426" s="38"/>
      <c r="VJ426" s="38"/>
      <c r="VK426" s="38"/>
      <c r="VL426" s="38"/>
      <c r="VM426" s="38"/>
      <c r="VN426" s="38"/>
      <c r="VO426" s="38"/>
      <c r="VP426" s="38"/>
      <c r="VQ426" s="38"/>
      <c r="VR426" s="38"/>
      <c r="VS426" s="38"/>
      <c r="VT426" s="38"/>
      <c r="VU426" s="38"/>
      <c r="VV426" s="38"/>
      <c r="VW426" s="38"/>
      <c r="VX426" s="38"/>
      <c r="VY426" s="38"/>
      <c r="VZ426" s="38"/>
      <c r="WA426" s="38"/>
      <c r="WB426" s="38"/>
      <c r="WC426" s="38"/>
      <c r="WD426" s="38"/>
    </row>
    <row r="427" spans="1:602" s="37" customFormat="1" ht="22.5" customHeight="1">
      <c r="A427" s="507"/>
      <c r="B427" s="600" t="s">
        <v>883</v>
      </c>
      <c r="C427" s="530"/>
      <c r="D427" s="531"/>
      <c r="E427" s="56"/>
      <c r="F427" s="56"/>
      <c r="G427" s="556"/>
      <c r="H427" s="56"/>
      <c r="I427" s="512" t="s">
        <v>14</v>
      </c>
      <c r="J427" s="512" t="s">
        <v>141</v>
      </c>
      <c r="K427" s="64" t="s">
        <v>882</v>
      </c>
      <c r="L427" s="512" t="s">
        <v>146</v>
      </c>
      <c r="M427" s="505">
        <f>M428+M429+M430</f>
        <v>0</v>
      </c>
      <c r="N427" s="505">
        <f t="shared" ref="N427:R427" si="51">N428+N429+N430</f>
        <v>0</v>
      </c>
      <c r="O427" s="505">
        <f t="shared" si="51"/>
        <v>3229100</v>
      </c>
      <c r="P427" s="505">
        <f t="shared" si="51"/>
        <v>0</v>
      </c>
      <c r="Q427" s="505">
        <f t="shared" si="51"/>
        <v>0</v>
      </c>
      <c r="R427" s="505">
        <f t="shared" si="51"/>
        <v>0</v>
      </c>
      <c r="S427" s="555"/>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38"/>
      <c r="EB427" s="38"/>
      <c r="EC427" s="38"/>
      <c r="ED427" s="38"/>
      <c r="EE427" s="38"/>
      <c r="EF427" s="38"/>
      <c r="EG427" s="38"/>
      <c r="EH427" s="38"/>
      <c r="EI427" s="38"/>
      <c r="EJ427" s="38"/>
      <c r="EK427" s="38"/>
      <c r="EL427" s="38"/>
      <c r="EM427" s="38"/>
      <c r="EN427" s="38"/>
      <c r="EO427" s="38"/>
      <c r="EP427" s="38"/>
      <c r="EQ427" s="38"/>
      <c r="ER427" s="38"/>
      <c r="ES427" s="38"/>
      <c r="ET427" s="38"/>
      <c r="EU427" s="38"/>
      <c r="EV427" s="38"/>
      <c r="EW427" s="38"/>
      <c r="EX427" s="38"/>
      <c r="EY427" s="38"/>
      <c r="EZ427" s="38"/>
      <c r="FA427" s="38"/>
      <c r="FB427" s="38"/>
      <c r="FC427" s="38"/>
      <c r="FD427" s="38"/>
      <c r="FE427" s="38"/>
      <c r="FF427" s="38"/>
      <c r="FG427" s="38"/>
      <c r="FH427" s="38"/>
      <c r="FI427" s="38"/>
      <c r="FJ427" s="38"/>
      <c r="FK427" s="38"/>
      <c r="FL427" s="38"/>
      <c r="FM427" s="38"/>
      <c r="FN427" s="38"/>
      <c r="FO427" s="38"/>
      <c r="FP427" s="38"/>
      <c r="FQ427" s="38"/>
      <c r="FR427" s="38"/>
      <c r="FS427" s="38"/>
      <c r="FT427" s="38"/>
      <c r="FU427" s="38"/>
      <c r="FV427" s="38"/>
      <c r="FW427" s="38"/>
      <c r="FX427" s="38"/>
      <c r="FY427" s="38"/>
      <c r="FZ427" s="38"/>
      <c r="GA427" s="38"/>
      <c r="GB427" s="38"/>
      <c r="GC427" s="38"/>
      <c r="GD427" s="38"/>
      <c r="GE427" s="38"/>
      <c r="GF427" s="38"/>
      <c r="GG427" s="38"/>
      <c r="GH427" s="38"/>
      <c r="GI427" s="38"/>
      <c r="GJ427" s="38"/>
      <c r="GK427" s="38"/>
      <c r="GL427" s="38"/>
      <c r="GM427" s="38"/>
      <c r="GN427" s="38"/>
      <c r="GO427" s="38"/>
      <c r="GP427" s="38"/>
      <c r="GQ427" s="38"/>
      <c r="GR427" s="38"/>
      <c r="GS427" s="38"/>
      <c r="GT427" s="38"/>
      <c r="GU427" s="38"/>
      <c r="GV427" s="38"/>
      <c r="GW427" s="38"/>
      <c r="GX427" s="38"/>
      <c r="GY427" s="38"/>
      <c r="GZ427" s="38"/>
      <c r="HA427" s="38"/>
      <c r="HB427" s="38"/>
      <c r="HC427" s="38"/>
      <c r="HD427" s="38"/>
      <c r="HE427" s="38"/>
      <c r="HF427" s="38"/>
      <c r="HG427" s="38"/>
      <c r="HH427" s="38"/>
      <c r="HI427" s="38"/>
      <c r="HJ427" s="38"/>
      <c r="HK427" s="38"/>
      <c r="HL427" s="38"/>
      <c r="HM427" s="38"/>
      <c r="HN427" s="38"/>
      <c r="HO427" s="38"/>
      <c r="HP427" s="38"/>
      <c r="HQ427" s="38"/>
      <c r="HR427" s="38"/>
      <c r="HS427" s="38"/>
      <c r="HT427" s="38"/>
      <c r="HU427" s="38"/>
      <c r="HV427" s="38"/>
      <c r="HW427" s="38"/>
      <c r="HX427" s="38"/>
      <c r="HY427" s="38"/>
      <c r="HZ427" s="38"/>
      <c r="IA427" s="38"/>
      <c r="IB427" s="38"/>
      <c r="IC427" s="38"/>
      <c r="ID427" s="38"/>
      <c r="IE427" s="38"/>
      <c r="IF427" s="38"/>
      <c r="IG427" s="38"/>
      <c r="IH427" s="38"/>
      <c r="II427" s="38"/>
      <c r="IJ427" s="38"/>
      <c r="IK427" s="38"/>
      <c r="IL427" s="38"/>
      <c r="IM427" s="38"/>
      <c r="IN427" s="38"/>
      <c r="IO427" s="38"/>
      <c r="IP427" s="38"/>
      <c r="IQ427" s="38"/>
      <c r="IR427" s="38"/>
      <c r="IS427" s="38"/>
      <c r="IT427" s="38"/>
      <c r="IU427" s="38"/>
      <c r="IV427" s="38"/>
      <c r="IW427" s="38"/>
      <c r="IX427" s="38"/>
      <c r="IY427" s="38"/>
      <c r="IZ427" s="38"/>
      <c r="JA427" s="38"/>
      <c r="JB427" s="38"/>
      <c r="JC427" s="38"/>
      <c r="JD427" s="38"/>
      <c r="JE427" s="38"/>
      <c r="JF427" s="38"/>
      <c r="JG427" s="38"/>
      <c r="JH427" s="38"/>
      <c r="JI427" s="38"/>
      <c r="JJ427" s="38"/>
      <c r="JK427" s="38"/>
      <c r="JL427" s="38"/>
      <c r="JM427" s="38"/>
      <c r="JN427" s="38"/>
      <c r="JO427" s="38"/>
      <c r="JP427" s="38"/>
      <c r="JQ427" s="38"/>
      <c r="JR427" s="38"/>
      <c r="JS427" s="38"/>
      <c r="JT427" s="38"/>
      <c r="JU427" s="38"/>
      <c r="JV427" s="38"/>
      <c r="JW427" s="38"/>
      <c r="JX427" s="38"/>
      <c r="JY427" s="38"/>
      <c r="JZ427" s="38"/>
      <c r="KA427" s="38"/>
      <c r="KB427" s="38"/>
      <c r="KC427" s="38"/>
      <c r="KD427" s="38"/>
      <c r="KE427" s="38"/>
      <c r="KF427" s="38"/>
      <c r="KG427" s="38"/>
      <c r="KH427" s="38"/>
      <c r="KI427" s="38"/>
      <c r="KJ427" s="38"/>
      <c r="KK427" s="38"/>
      <c r="KL427" s="38"/>
      <c r="KM427" s="38"/>
      <c r="KN427" s="38"/>
      <c r="KO427" s="38"/>
      <c r="KP427" s="38"/>
      <c r="KQ427" s="38"/>
      <c r="KR427" s="38"/>
      <c r="KS427" s="38"/>
      <c r="KT427" s="38"/>
      <c r="KU427" s="38"/>
      <c r="KV427" s="38"/>
      <c r="KW427" s="38"/>
      <c r="KX427" s="38"/>
      <c r="KY427" s="38"/>
      <c r="KZ427" s="38"/>
      <c r="LA427" s="38"/>
      <c r="LB427" s="38"/>
      <c r="LC427" s="38"/>
      <c r="LD427" s="38"/>
      <c r="LE427" s="38"/>
      <c r="LF427" s="38"/>
      <c r="LG427" s="38"/>
      <c r="LH427" s="38"/>
      <c r="LI427" s="38"/>
      <c r="LJ427" s="38"/>
      <c r="LK427" s="38"/>
      <c r="LL427" s="38"/>
      <c r="LM427" s="38"/>
      <c r="LN427" s="38"/>
      <c r="LO427" s="38"/>
      <c r="LP427" s="38"/>
      <c r="LQ427" s="38"/>
      <c r="LR427" s="38"/>
      <c r="LS427" s="38"/>
      <c r="LT427" s="38"/>
      <c r="LU427" s="38"/>
      <c r="LV427" s="38"/>
      <c r="LW427" s="38"/>
      <c r="LX427" s="38"/>
      <c r="LY427" s="38"/>
      <c r="LZ427" s="38"/>
      <c r="MA427" s="38"/>
      <c r="MB427" s="38"/>
      <c r="MC427" s="38"/>
      <c r="MD427" s="38"/>
      <c r="ME427" s="38"/>
      <c r="MF427" s="38"/>
      <c r="MG427" s="38"/>
      <c r="MH427" s="38"/>
      <c r="MI427" s="38"/>
      <c r="MJ427" s="38"/>
      <c r="MK427" s="38"/>
      <c r="ML427" s="38"/>
      <c r="MM427" s="38"/>
      <c r="MN427" s="38"/>
      <c r="MO427" s="38"/>
      <c r="MP427" s="38"/>
      <c r="MQ427" s="38"/>
      <c r="MR427" s="38"/>
      <c r="MS427" s="38"/>
      <c r="MT427" s="38"/>
      <c r="MU427" s="38"/>
      <c r="MV427" s="38"/>
      <c r="MW427" s="38"/>
      <c r="MX427" s="38"/>
      <c r="MY427" s="38"/>
      <c r="MZ427" s="38"/>
      <c r="NA427" s="38"/>
      <c r="NB427" s="38"/>
      <c r="NC427" s="38"/>
      <c r="ND427" s="38"/>
      <c r="NE427" s="38"/>
      <c r="NF427" s="38"/>
      <c r="NG427" s="38"/>
      <c r="NH427" s="38"/>
      <c r="NI427" s="38"/>
      <c r="NJ427" s="38"/>
      <c r="NK427" s="38"/>
      <c r="NL427" s="38"/>
      <c r="NM427" s="38"/>
      <c r="NN427" s="38"/>
      <c r="NO427" s="38"/>
      <c r="NP427" s="38"/>
      <c r="NQ427" s="38"/>
      <c r="NR427" s="38"/>
      <c r="NS427" s="38"/>
      <c r="NT427" s="38"/>
      <c r="NU427" s="38"/>
      <c r="NV427" s="38"/>
      <c r="NW427" s="38"/>
      <c r="NX427" s="38"/>
      <c r="NY427" s="38"/>
      <c r="NZ427" s="38"/>
      <c r="OA427" s="38"/>
      <c r="OB427" s="38"/>
      <c r="OC427" s="38"/>
      <c r="OD427" s="38"/>
      <c r="OE427" s="38"/>
      <c r="OF427" s="38"/>
      <c r="OG427" s="38"/>
      <c r="OH427" s="38"/>
      <c r="OI427" s="38"/>
      <c r="OJ427" s="38"/>
      <c r="OK427" s="38"/>
      <c r="OL427" s="38"/>
      <c r="OM427" s="38"/>
      <c r="ON427" s="38"/>
      <c r="OO427" s="38"/>
      <c r="OP427" s="38"/>
      <c r="OQ427" s="38"/>
      <c r="OR427" s="38"/>
      <c r="OS427" s="38"/>
      <c r="OT427" s="38"/>
      <c r="OU427" s="38"/>
      <c r="OV427" s="38"/>
      <c r="OW427" s="38"/>
      <c r="OX427" s="38"/>
      <c r="OY427" s="38"/>
      <c r="OZ427" s="38"/>
      <c r="PA427" s="38"/>
      <c r="PB427" s="38"/>
      <c r="PC427" s="38"/>
      <c r="PD427" s="38"/>
      <c r="PE427" s="38"/>
      <c r="PF427" s="38"/>
      <c r="PG427" s="38"/>
      <c r="PH427" s="38"/>
      <c r="PI427" s="38"/>
      <c r="PJ427" s="38"/>
      <c r="PK427" s="38"/>
      <c r="PL427" s="38"/>
      <c r="PM427" s="38"/>
      <c r="PN427" s="38"/>
      <c r="PO427" s="38"/>
      <c r="PP427" s="38"/>
      <c r="PQ427" s="38"/>
      <c r="PR427" s="38"/>
      <c r="PS427" s="38"/>
      <c r="PT427" s="38"/>
      <c r="PU427" s="38"/>
      <c r="PV427" s="38"/>
      <c r="PW427" s="38"/>
      <c r="PX427" s="38"/>
      <c r="PY427" s="38"/>
      <c r="PZ427" s="38"/>
      <c r="QA427" s="38"/>
      <c r="QB427" s="38"/>
      <c r="QC427" s="38"/>
      <c r="QD427" s="38"/>
      <c r="QE427" s="38"/>
      <c r="QF427" s="38"/>
      <c r="QG427" s="38"/>
      <c r="QH427" s="38"/>
      <c r="QI427" s="38"/>
      <c r="QJ427" s="38"/>
      <c r="QK427" s="38"/>
      <c r="QL427" s="38"/>
      <c r="QM427" s="38"/>
      <c r="QN427" s="38"/>
      <c r="QO427" s="38"/>
      <c r="QP427" s="38"/>
      <c r="QQ427" s="38"/>
      <c r="QR427" s="38"/>
      <c r="QS427" s="38"/>
      <c r="QT427" s="38"/>
      <c r="QU427" s="38"/>
      <c r="QV427" s="38"/>
      <c r="QW427" s="38"/>
      <c r="QX427" s="38"/>
      <c r="QY427" s="38"/>
      <c r="QZ427" s="38"/>
      <c r="RA427" s="38"/>
      <c r="RB427" s="38"/>
      <c r="RC427" s="38"/>
      <c r="RD427" s="38"/>
      <c r="RE427" s="38"/>
      <c r="RF427" s="38"/>
      <c r="RG427" s="38"/>
      <c r="RH427" s="38"/>
      <c r="RI427" s="38"/>
      <c r="RJ427" s="38"/>
      <c r="RK427" s="38"/>
      <c r="RL427" s="38"/>
      <c r="RM427" s="38"/>
      <c r="RN427" s="38"/>
      <c r="RO427" s="38"/>
      <c r="RP427" s="38"/>
      <c r="RQ427" s="38"/>
      <c r="RR427" s="38"/>
      <c r="RS427" s="38"/>
      <c r="RT427" s="38"/>
      <c r="RU427" s="38"/>
      <c r="RV427" s="38"/>
      <c r="RW427" s="38"/>
      <c r="RX427" s="38"/>
      <c r="RY427" s="38"/>
      <c r="RZ427" s="38"/>
      <c r="SA427" s="38"/>
      <c r="SB427" s="38"/>
      <c r="SC427" s="38"/>
      <c r="SD427" s="38"/>
      <c r="SE427" s="38"/>
      <c r="SF427" s="38"/>
      <c r="SG427" s="38"/>
      <c r="SH427" s="38"/>
      <c r="SI427" s="38"/>
      <c r="SJ427" s="38"/>
      <c r="SK427" s="38"/>
      <c r="SL427" s="38"/>
      <c r="SM427" s="38"/>
      <c r="SN427" s="38"/>
      <c r="SO427" s="38"/>
      <c r="SP427" s="38"/>
      <c r="SQ427" s="38"/>
      <c r="SR427" s="38"/>
      <c r="SS427" s="38"/>
      <c r="ST427" s="38"/>
      <c r="SU427" s="38"/>
      <c r="SV427" s="38"/>
      <c r="SW427" s="38"/>
      <c r="SX427" s="38"/>
      <c r="SY427" s="38"/>
      <c r="SZ427" s="38"/>
      <c r="TA427" s="38"/>
      <c r="TB427" s="38"/>
      <c r="TC427" s="38"/>
      <c r="TD427" s="38"/>
      <c r="TE427" s="38"/>
      <c r="TF427" s="38"/>
      <c r="TG427" s="38"/>
      <c r="TH427" s="38"/>
      <c r="TI427" s="38"/>
      <c r="TJ427" s="38"/>
      <c r="TK427" s="38"/>
      <c r="TL427" s="38"/>
      <c r="TM427" s="38"/>
      <c r="TN427" s="38"/>
      <c r="TO427" s="38"/>
      <c r="TP427" s="38"/>
      <c r="TQ427" s="38"/>
      <c r="TR427" s="38"/>
      <c r="TS427" s="38"/>
      <c r="TT427" s="38"/>
      <c r="TU427" s="38"/>
      <c r="TV427" s="38"/>
      <c r="TW427" s="38"/>
      <c r="TX427" s="38"/>
      <c r="TY427" s="38"/>
      <c r="TZ427" s="38"/>
      <c r="UA427" s="38"/>
      <c r="UB427" s="38"/>
      <c r="UC427" s="38"/>
      <c r="UD427" s="38"/>
      <c r="UE427" s="38"/>
      <c r="UF427" s="38"/>
      <c r="UG427" s="38"/>
      <c r="UH427" s="38"/>
      <c r="UI427" s="38"/>
      <c r="UJ427" s="38"/>
      <c r="UK427" s="38"/>
      <c r="UL427" s="38"/>
      <c r="UM427" s="38"/>
      <c r="UN427" s="38"/>
      <c r="UO427" s="38"/>
      <c r="UP427" s="38"/>
      <c r="UQ427" s="38"/>
      <c r="UR427" s="38"/>
      <c r="US427" s="38"/>
      <c r="UT427" s="38"/>
      <c r="UU427" s="38"/>
      <c r="UV427" s="38"/>
      <c r="UW427" s="38"/>
      <c r="UX427" s="38"/>
      <c r="UY427" s="38"/>
      <c r="UZ427" s="38"/>
      <c r="VA427" s="38"/>
      <c r="VB427" s="38"/>
      <c r="VC427" s="38"/>
      <c r="VD427" s="38"/>
      <c r="VE427" s="38"/>
      <c r="VF427" s="38"/>
      <c r="VG427" s="38"/>
      <c r="VH427" s="38"/>
      <c r="VI427" s="38"/>
      <c r="VJ427" s="38"/>
      <c r="VK427" s="38"/>
      <c r="VL427" s="38"/>
      <c r="VM427" s="38"/>
      <c r="VN427" s="38"/>
      <c r="VO427" s="38"/>
      <c r="VP427" s="38"/>
      <c r="VQ427" s="38"/>
      <c r="VR427" s="38"/>
      <c r="VS427" s="38"/>
      <c r="VT427" s="38"/>
      <c r="VU427" s="38"/>
      <c r="VV427" s="38"/>
      <c r="VW427" s="38"/>
      <c r="VX427" s="38"/>
      <c r="VY427" s="38"/>
      <c r="VZ427" s="38"/>
      <c r="WA427" s="38"/>
      <c r="WB427" s="38"/>
      <c r="WC427" s="38"/>
      <c r="WD427" s="38"/>
    </row>
    <row r="428" spans="1:602" s="37" customFormat="1" ht="22.5" customHeight="1">
      <c r="A428" s="507"/>
      <c r="B428" s="603"/>
      <c r="C428" s="530"/>
      <c r="D428" s="531"/>
      <c r="E428" s="56"/>
      <c r="F428" s="56"/>
      <c r="G428" s="556"/>
      <c r="H428" s="56"/>
      <c r="I428" s="519" t="s">
        <v>14</v>
      </c>
      <c r="J428" s="519" t="s">
        <v>141</v>
      </c>
      <c r="K428" s="519" t="s">
        <v>882</v>
      </c>
      <c r="L428" s="519" t="s">
        <v>202</v>
      </c>
      <c r="M428" s="520"/>
      <c r="N428" s="520"/>
      <c r="O428" s="520">
        <v>3132800</v>
      </c>
      <c r="P428" s="521">
        <v>0</v>
      </c>
      <c r="Q428" s="522">
        <v>0</v>
      </c>
      <c r="R428" s="522">
        <v>0</v>
      </c>
      <c r="S428" s="514">
        <v>3</v>
      </c>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c r="EA428" s="38"/>
      <c r="EB428" s="38"/>
      <c r="EC428" s="38"/>
      <c r="ED428" s="38"/>
      <c r="EE428" s="38"/>
      <c r="EF428" s="38"/>
      <c r="EG428" s="38"/>
      <c r="EH428" s="38"/>
      <c r="EI428" s="38"/>
      <c r="EJ428" s="38"/>
      <c r="EK428" s="38"/>
      <c r="EL428" s="38"/>
      <c r="EM428" s="38"/>
      <c r="EN428" s="38"/>
      <c r="EO428" s="38"/>
      <c r="EP428" s="38"/>
      <c r="EQ428" s="38"/>
      <c r="ER428" s="38"/>
      <c r="ES428" s="38"/>
      <c r="ET428" s="38"/>
      <c r="EU428" s="38"/>
      <c r="EV428" s="38"/>
      <c r="EW428" s="38"/>
      <c r="EX428" s="38"/>
      <c r="EY428" s="38"/>
      <c r="EZ428" s="38"/>
      <c r="FA428" s="38"/>
      <c r="FB428" s="38"/>
      <c r="FC428" s="38"/>
      <c r="FD428" s="38"/>
      <c r="FE428" s="38"/>
      <c r="FF428" s="38"/>
      <c r="FG428" s="38"/>
      <c r="FH428" s="38"/>
      <c r="FI428" s="38"/>
      <c r="FJ428" s="38"/>
      <c r="FK428" s="38"/>
      <c r="FL428" s="38"/>
      <c r="FM428" s="38"/>
      <c r="FN428" s="38"/>
      <c r="FO428" s="38"/>
      <c r="FP428" s="38"/>
      <c r="FQ428" s="38"/>
      <c r="FR428" s="38"/>
      <c r="FS428" s="38"/>
      <c r="FT428" s="38"/>
      <c r="FU428" s="38"/>
      <c r="FV428" s="38"/>
      <c r="FW428" s="38"/>
      <c r="FX428" s="38"/>
      <c r="FY428" s="38"/>
      <c r="FZ428" s="38"/>
      <c r="GA428" s="38"/>
      <c r="GB428" s="38"/>
      <c r="GC428" s="38"/>
      <c r="GD428" s="38"/>
      <c r="GE428" s="38"/>
      <c r="GF428" s="38"/>
      <c r="GG428" s="38"/>
      <c r="GH428" s="38"/>
      <c r="GI428" s="38"/>
      <c r="GJ428" s="38"/>
      <c r="GK428" s="38"/>
      <c r="GL428" s="38"/>
      <c r="GM428" s="38"/>
      <c r="GN428" s="38"/>
      <c r="GO428" s="38"/>
      <c r="GP428" s="38"/>
      <c r="GQ428" s="38"/>
      <c r="GR428" s="38"/>
      <c r="GS428" s="38"/>
      <c r="GT428" s="38"/>
      <c r="GU428" s="38"/>
      <c r="GV428" s="38"/>
      <c r="GW428" s="38"/>
      <c r="GX428" s="38"/>
      <c r="GY428" s="38"/>
      <c r="GZ428" s="38"/>
      <c r="HA428" s="38"/>
      <c r="HB428" s="38"/>
      <c r="HC428" s="38"/>
      <c r="HD428" s="38"/>
      <c r="HE428" s="38"/>
      <c r="HF428" s="38"/>
      <c r="HG428" s="38"/>
      <c r="HH428" s="38"/>
      <c r="HI428" s="38"/>
      <c r="HJ428" s="38"/>
      <c r="HK428" s="38"/>
      <c r="HL428" s="38"/>
      <c r="HM428" s="38"/>
      <c r="HN428" s="38"/>
      <c r="HO428" s="38"/>
      <c r="HP428" s="38"/>
      <c r="HQ428" s="38"/>
      <c r="HR428" s="38"/>
      <c r="HS428" s="38"/>
      <c r="HT428" s="38"/>
      <c r="HU428" s="38"/>
      <c r="HV428" s="38"/>
      <c r="HW428" s="38"/>
      <c r="HX428" s="38"/>
      <c r="HY428" s="38"/>
      <c r="HZ428" s="38"/>
      <c r="IA428" s="38"/>
      <c r="IB428" s="38"/>
      <c r="IC428" s="38"/>
      <c r="ID428" s="38"/>
      <c r="IE428" s="38"/>
      <c r="IF428" s="38"/>
      <c r="IG428" s="38"/>
      <c r="IH428" s="38"/>
      <c r="II428" s="38"/>
      <c r="IJ428" s="38"/>
      <c r="IK428" s="38"/>
      <c r="IL428" s="38"/>
      <c r="IM428" s="38"/>
      <c r="IN428" s="38"/>
      <c r="IO428" s="38"/>
      <c r="IP428" s="38"/>
      <c r="IQ428" s="38"/>
      <c r="IR428" s="38"/>
      <c r="IS428" s="38"/>
      <c r="IT428" s="38"/>
      <c r="IU428" s="38"/>
      <c r="IV428" s="38"/>
      <c r="IW428" s="38"/>
      <c r="IX428" s="38"/>
      <c r="IY428" s="38"/>
      <c r="IZ428" s="38"/>
      <c r="JA428" s="38"/>
      <c r="JB428" s="38"/>
      <c r="JC428" s="38"/>
      <c r="JD428" s="38"/>
      <c r="JE428" s="38"/>
      <c r="JF428" s="38"/>
      <c r="JG428" s="38"/>
      <c r="JH428" s="38"/>
      <c r="JI428" s="38"/>
      <c r="JJ428" s="38"/>
      <c r="JK428" s="38"/>
      <c r="JL428" s="38"/>
      <c r="JM428" s="38"/>
      <c r="JN428" s="38"/>
      <c r="JO428" s="38"/>
      <c r="JP428" s="38"/>
      <c r="JQ428" s="38"/>
      <c r="JR428" s="38"/>
      <c r="JS428" s="38"/>
      <c r="JT428" s="38"/>
      <c r="JU428" s="38"/>
      <c r="JV428" s="38"/>
      <c r="JW428" s="38"/>
      <c r="JX428" s="38"/>
      <c r="JY428" s="38"/>
      <c r="JZ428" s="38"/>
      <c r="KA428" s="38"/>
      <c r="KB428" s="38"/>
      <c r="KC428" s="38"/>
      <c r="KD428" s="38"/>
      <c r="KE428" s="38"/>
      <c r="KF428" s="38"/>
      <c r="KG428" s="38"/>
      <c r="KH428" s="38"/>
      <c r="KI428" s="38"/>
      <c r="KJ428" s="38"/>
      <c r="KK428" s="38"/>
      <c r="KL428" s="38"/>
      <c r="KM428" s="38"/>
      <c r="KN428" s="38"/>
      <c r="KO428" s="38"/>
      <c r="KP428" s="38"/>
      <c r="KQ428" s="38"/>
      <c r="KR428" s="38"/>
      <c r="KS428" s="38"/>
      <c r="KT428" s="38"/>
      <c r="KU428" s="38"/>
      <c r="KV428" s="38"/>
      <c r="KW428" s="38"/>
      <c r="KX428" s="38"/>
      <c r="KY428" s="38"/>
      <c r="KZ428" s="38"/>
      <c r="LA428" s="38"/>
      <c r="LB428" s="38"/>
      <c r="LC428" s="38"/>
      <c r="LD428" s="38"/>
      <c r="LE428" s="38"/>
      <c r="LF428" s="38"/>
      <c r="LG428" s="38"/>
      <c r="LH428" s="38"/>
      <c r="LI428" s="38"/>
      <c r="LJ428" s="38"/>
      <c r="LK428" s="38"/>
      <c r="LL428" s="38"/>
      <c r="LM428" s="38"/>
      <c r="LN428" s="38"/>
      <c r="LO428" s="38"/>
      <c r="LP428" s="38"/>
      <c r="LQ428" s="38"/>
      <c r="LR428" s="38"/>
      <c r="LS428" s="38"/>
      <c r="LT428" s="38"/>
      <c r="LU428" s="38"/>
      <c r="LV428" s="38"/>
      <c r="LW428" s="38"/>
      <c r="LX428" s="38"/>
      <c r="LY428" s="38"/>
      <c r="LZ428" s="38"/>
      <c r="MA428" s="38"/>
      <c r="MB428" s="38"/>
      <c r="MC428" s="38"/>
      <c r="MD428" s="38"/>
      <c r="ME428" s="38"/>
      <c r="MF428" s="38"/>
      <c r="MG428" s="38"/>
      <c r="MH428" s="38"/>
      <c r="MI428" s="38"/>
      <c r="MJ428" s="38"/>
      <c r="MK428" s="38"/>
      <c r="ML428" s="38"/>
      <c r="MM428" s="38"/>
      <c r="MN428" s="38"/>
      <c r="MO428" s="38"/>
      <c r="MP428" s="38"/>
      <c r="MQ428" s="38"/>
      <c r="MR428" s="38"/>
      <c r="MS428" s="38"/>
      <c r="MT428" s="38"/>
      <c r="MU428" s="38"/>
      <c r="MV428" s="38"/>
      <c r="MW428" s="38"/>
      <c r="MX428" s="38"/>
      <c r="MY428" s="38"/>
      <c r="MZ428" s="38"/>
      <c r="NA428" s="38"/>
      <c r="NB428" s="38"/>
      <c r="NC428" s="38"/>
      <c r="ND428" s="38"/>
      <c r="NE428" s="38"/>
      <c r="NF428" s="38"/>
      <c r="NG428" s="38"/>
      <c r="NH428" s="38"/>
      <c r="NI428" s="38"/>
      <c r="NJ428" s="38"/>
      <c r="NK428" s="38"/>
      <c r="NL428" s="38"/>
      <c r="NM428" s="38"/>
      <c r="NN428" s="38"/>
      <c r="NO428" s="38"/>
      <c r="NP428" s="38"/>
      <c r="NQ428" s="38"/>
      <c r="NR428" s="38"/>
      <c r="NS428" s="38"/>
      <c r="NT428" s="38"/>
      <c r="NU428" s="38"/>
      <c r="NV428" s="38"/>
      <c r="NW428" s="38"/>
      <c r="NX428" s="38"/>
      <c r="NY428" s="38"/>
      <c r="NZ428" s="38"/>
      <c r="OA428" s="38"/>
      <c r="OB428" s="38"/>
      <c r="OC428" s="38"/>
      <c r="OD428" s="38"/>
      <c r="OE428" s="38"/>
      <c r="OF428" s="38"/>
      <c r="OG428" s="38"/>
      <c r="OH428" s="38"/>
      <c r="OI428" s="38"/>
      <c r="OJ428" s="38"/>
      <c r="OK428" s="38"/>
      <c r="OL428" s="38"/>
      <c r="OM428" s="38"/>
      <c r="ON428" s="38"/>
      <c r="OO428" s="38"/>
      <c r="OP428" s="38"/>
      <c r="OQ428" s="38"/>
      <c r="OR428" s="38"/>
      <c r="OS428" s="38"/>
      <c r="OT428" s="38"/>
      <c r="OU428" s="38"/>
      <c r="OV428" s="38"/>
      <c r="OW428" s="38"/>
      <c r="OX428" s="38"/>
      <c r="OY428" s="38"/>
      <c r="OZ428" s="38"/>
      <c r="PA428" s="38"/>
      <c r="PB428" s="38"/>
      <c r="PC428" s="38"/>
      <c r="PD428" s="38"/>
      <c r="PE428" s="38"/>
      <c r="PF428" s="38"/>
      <c r="PG428" s="38"/>
      <c r="PH428" s="38"/>
      <c r="PI428" s="38"/>
      <c r="PJ428" s="38"/>
      <c r="PK428" s="38"/>
      <c r="PL428" s="38"/>
      <c r="PM428" s="38"/>
      <c r="PN428" s="38"/>
      <c r="PO428" s="38"/>
      <c r="PP428" s="38"/>
      <c r="PQ428" s="38"/>
      <c r="PR428" s="38"/>
      <c r="PS428" s="38"/>
      <c r="PT428" s="38"/>
      <c r="PU428" s="38"/>
      <c r="PV428" s="38"/>
      <c r="PW428" s="38"/>
      <c r="PX428" s="38"/>
      <c r="PY428" s="38"/>
      <c r="PZ428" s="38"/>
      <c r="QA428" s="38"/>
      <c r="QB428" s="38"/>
      <c r="QC428" s="38"/>
      <c r="QD428" s="38"/>
      <c r="QE428" s="38"/>
      <c r="QF428" s="38"/>
      <c r="QG428" s="38"/>
      <c r="QH428" s="38"/>
      <c r="QI428" s="38"/>
      <c r="QJ428" s="38"/>
      <c r="QK428" s="38"/>
      <c r="QL428" s="38"/>
      <c r="QM428" s="38"/>
      <c r="QN428" s="38"/>
      <c r="QO428" s="38"/>
      <c r="QP428" s="38"/>
      <c r="QQ428" s="38"/>
      <c r="QR428" s="38"/>
      <c r="QS428" s="38"/>
      <c r="QT428" s="38"/>
      <c r="QU428" s="38"/>
      <c r="QV428" s="38"/>
      <c r="QW428" s="38"/>
      <c r="QX428" s="38"/>
      <c r="QY428" s="38"/>
      <c r="QZ428" s="38"/>
      <c r="RA428" s="38"/>
      <c r="RB428" s="38"/>
      <c r="RC428" s="38"/>
      <c r="RD428" s="38"/>
      <c r="RE428" s="38"/>
      <c r="RF428" s="38"/>
      <c r="RG428" s="38"/>
      <c r="RH428" s="38"/>
      <c r="RI428" s="38"/>
      <c r="RJ428" s="38"/>
      <c r="RK428" s="38"/>
      <c r="RL428" s="38"/>
      <c r="RM428" s="38"/>
      <c r="RN428" s="38"/>
      <c r="RO428" s="38"/>
      <c r="RP428" s="38"/>
      <c r="RQ428" s="38"/>
      <c r="RR428" s="38"/>
      <c r="RS428" s="38"/>
      <c r="RT428" s="38"/>
      <c r="RU428" s="38"/>
      <c r="RV428" s="38"/>
      <c r="RW428" s="38"/>
      <c r="RX428" s="38"/>
      <c r="RY428" s="38"/>
      <c r="RZ428" s="38"/>
      <c r="SA428" s="38"/>
      <c r="SB428" s="38"/>
      <c r="SC428" s="38"/>
      <c r="SD428" s="38"/>
      <c r="SE428" s="38"/>
      <c r="SF428" s="38"/>
      <c r="SG428" s="38"/>
      <c r="SH428" s="38"/>
      <c r="SI428" s="38"/>
      <c r="SJ428" s="38"/>
      <c r="SK428" s="38"/>
      <c r="SL428" s="38"/>
      <c r="SM428" s="38"/>
      <c r="SN428" s="38"/>
      <c r="SO428" s="38"/>
      <c r="SP428" s="38"/>
      <c r="SQ428" s="38"/>
      <c r="SR428" s="38"/>
      <c r="SS428" s="38"/>
      <c r="ST428" s="38"/>
      <c r="SU428" s="38"/>
      <c r="SV428" s="38"/>
      <c r="SW428" s="38"/>
      <c r="SX428" s="38"/>
      <c r="SY428" s="38"/>
      <c r="SZ428" s="38"/>
      <c r="TA428" s="38"/>
      <c r="TB428" s="38"/>
      <c r="TC428" s="38"/>
      <c r="TD428" s="38"/>
      <c r="TE428" s="38"/>
      <c r="TF428" s="38"/>
      <c r="TG428" s="38"/>
      <c r="TH428" s="38"/>
      <c r="TI428" s="38"/>
      <c r="TJ428" s="38"/>
      <c r="TK428" s="38"/>
      <c r="TL428" s="38"/>
      <c r="TM428" s="38"/>
      <c r="TN428" s="38"/>
      <c r="TO428" s="38"/>
      <c r="TP428" s="38"/>
      <c r="TQ428" s="38"/>
      <c r="TR428" s="38"/>
      <c r="TS428" s="38"/>
      <c r="TT428" s="38"/>
      <c r="TU428" s="38"/>
      <c r="TV428" s="38"/>
      <c r="TW428" s="38"/>
      <c r="TX428" s="38"/>
      <c r="TY428" s="38"/>
      <c r="TZ428" s="38"/>
      <c r="UA428" s="38"/>
      <c r="UB428" s="38"/>
      <c r="UC428" s="38"/>
      <c r="UD428" s="38"/>
      <c r="UE428" s="38"/>
      <c r="UF428" s="38"/>
      <c r="UG428" s="38"/>
      <c r="UH428" s="38"/>
      <c r="UI428" s="38"/>
      <c r="UJ428" s="38"/>
      <c r="UK428" s="38"/>
      <c r="UL428" s="38"/>
      <c r="UM428" s="38"/>
      <c r="UN428" s="38"/>
      <c r="UO428" s="38"/>
      <c r="UP428" s="38"/>
      <c r="UQ428" s="38"/>
      <c r="UR428" s="38"/>
      <c r="US428" s="38"/>
      <c r="UT428" s="38"/>
      <c r="UU428" s="38"/>
      <c r="UV428" s="38"/>
      <c r="UW428" s="38"/>
      <c r="UX428" s="38"/>
      <c r="UY428" s="38"/>
      <c r="UZ428" s="38"/>
      <c r="VA428" s="38"/>
      <c r="VB428" s="38"/>
      <c r="VC428" s="38"/>
      <c r="VD428" s="38"/>
      <c r="VE428" s="38"/>
      <c r="VF428" s="38"/>
      <c r="VG428" s="38"/>
      <c r="VH428" s="38"/>
      <c r="VI428" s="38"/>
      <c r="VJ428" s="38"/>
      <c r="VK428" s="38"/>
      <c r="VL428" s="38"/>
      <c r="VM428" s="38"/>
      <c r="VN428" s="38"/>
      <c r="VO428" s="38"/>
      <c r="VP428" s="38"/>
      <c r="VQ428" s="38"/>
      <c r="VR428" s="38"/>
      <c r="VS428" s="38"/>
      <c r="VT428" s="38"/>
      <c r="VU428" s="38"/>
      <c r="VV428" s="38"/>
      <c r="VW428" s="38"/>
      <c r="VX428" s="38"/>
      <c r="VY428" s="38"/>
      <c r="VZ428" s="38"/>
      <c r="WA428" s="38"/>
      <c r="WB428" s="38"/>
      <c r="WC428" s="38"/>
      <c r="WD428" s="38"/>
    </row>
    <row r="429" spans="1:602" s="37" customFormat="1" ht="22.5" customHeight="1">
      <c r="A429" s="507"/>
      <c r="B429" s="605" t="s">
        <v>884</v>
      </c>
      <c r="C429" s="530"/>
      <c r="D429" s="531"/>
      <c r="E429" s="56"/>
      <c r="F429" s="56"/>
      <c r="G429" s="556"/>
      <c r="H429" s="56"/>
      <c r="I429" s="519" t="s">
        <v>14</v>
      </c>
      <c r="J429" s="519" t="s">
        <v>141</v>
      </c>
      <c r="K429" s="519" t="s">
        <v>882</v>
      </c>
      <c r="L429" s="519" t="s">
        <v>202</v>
      </c>
      <c r="M429" s="520"/>
      <c r="N429" s="520"/>
      <c r="O429" s="520">
        <v>64000</v>
      </c>
      <c r="P429" s="521">
        <v>0</v>
      </c>
      <c r="Q429" s="522">
        <v>0</v>
      </c>
      <c r="R429" s="522">
        <v>0</v>
      </c>
      <c r="S429" s="514">
        <v>3</v>
      </c>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c r="DX429" s="38"/>
      <c r="DY429" s="38"/>
      <c r="DZ429" s="38"/>
      <c r="EA429" s="38"/>
      <c r="EB429" s="38"/>
      <c r="EC429" s="38"/>
      <c r="ED429" s="38"/>
      <c r="EE429" s="38"/>
      <c r="EF429" s="38"/>
      <c r="EG429" s="38"/>
      <c r="EH429" s="38"/>
      <c r="EI429" s="38"/>
      <c r="EJ429" s="38"/>
      <c r="EK429" s="38"/>
      <c r="EL429" s="38"/>
      <c r="EM429" s="38"/>
      <c r="EN429" s="38"/>
      <c r="EO429" s="38"/>
      <c r="EP429" s="38"/>
      <c r="EQ429" s="38"/>
      <c r="ER429" s="38"/>
      <c r="ES429" s="38"/>
      <c r="ET429" s="38"/>
      <c r="EU429" s="38"/>
      <c r="EV429" s="38"/>
      <c r="EW429" s="38"/>
      <c r="EX429" s="38"/>
      <c r="EY429" s="38"/>
      <c r="EZ429" s="38"/>
      <c r="FA429" s="38"/>
      <c r="FB429" s="38"/>
      <c r="FC429" s="38"/>
      <c r="FD429" s="38"/>
      <c r="FE429" s="38"/>
      <c r="FF429" s="38"/>
      <c r="FG429" s="38"/>
      <c r="FH429" s="38"/>
      <c r="FI429" s="38"/>
      <c r="FJ429" s="38"/>
      <c r="FK429" s="38"/>
      <c r="FL429" s="38"/>
      <c r="FM429" s="38"/>
      <c r="FN429" s="38"/>
      <c r="FO429" s="38"/>
      <c r="FP429" s="38"/>
      <c r="FQ429" s="38"/>
      <c r="FR429" s="38"/>
      <c r="FS429" s="38"/>
      <c r="FT429" s="38"/>
      <c r="FU429" s="38"/>
      <c r="FV429" s="38"/>
      <c r="FW429" s="38"/>
      <c r="FX429" s="38"/>
      <c r="FY429" s="38"/>
      <c r="FZ429" s="38"/>
      <c r="GA429" s="38"/>
      <c r="GB429" s="38"/>
      <c r="GC429" s="38"/>
      <c r="GD429" s="38"/>
      <c r="GE429" s="38"/>
      <c r="GF429" s="38"/>
      <c r="GG429" s="38"/>
      <c r="GH429" s="38"/>
      <c r="GI429" s="38"/>
      <c r="GJ429" s="38"/>
      <c r="GK429" s="38"/>
      <c r="GL429" s="38"/>
      <c r="GM429" s="38"/>
      <c r="GN429" s="38"/>
      <c r="GO429" s="38"/>
      <c r="GP429" s="38"/>
      <c r="GQ429" s="38"/>
      <c r="GR429" s="38"/>
      <c r="GS429" s="38"/>
      <c r="GT429" s="38"/>
      <c r="GU429" s="38"/>
      <c r="GV429" s="38"/>
      <c r="GW429" s="38"/>
      <c r="GX429" s="38"/>
      <c r="GY429" s="38"/>
      <c r="GZ429" s="38"/>
      <c r="HA429" s="38"/>
      <c r="HB429" s="38"/>
      <c r="HC429" s="38"/>
      <c r="HD429" s="38"/>
      <c r="HE429" s="38"/>
      <c r="HF429" s="38"/>
      <c r="HG429" s="38"/>
      <c r="HH429" s="38"/>
      <c r="HI429" s="38"/>
      <c r="HJ429" s="38"/>
      <c r="HK429" s="38"/>
      <c r="HL429" s="38"/>
      <c r="HM429" s="38"/>
      <c r="HN429" s="38"/>
      <c r="HO429" s="38"/>
      <c r="HP429" s="38"/>
      <c r="HQ429" s="38"/>
      <c r="HR429" s="38"/>
      <c r="HS429" s="38"/>
      <c r="HT429" s="38"/>
      <c r="HU429" s="38"/>
      <c r="HV429" s="38"/>
      <c r="HW429" s="38"/>
      <c r="HX429" s="38"/>
      <c r="HY429" s="38"/>
      <c r="HZ429" s="38"/>
      <c r="IA429" s="38"/>
      <c r="IB429" s="38"/>
      <c r="IC429" s="38"/>
      <c r="ID429" s="38"/>
      <c r="IE429" s="38"/>
      <c r="IF429" s="38"/>
      <c r="IG429" s="38"/>
      <c r="IH429" s="38"/>
      <c r="II429" s="38"/>
      <c r="IJ429" s="38"/>
      <c r="IK429" s="38"/>
      <c r="IL429" s="38"/>
      <c r="IM429" s="38"/>
      <c r="IN429" s="38"/>
      <c r="IO429" s="38"/>
      <c r="IP429" s="38"/>
      <c r="IQ429" s="38"/>
      <c r="IR429" s="38"/>
      <c r="IS429" s="38"/>
      <c r="IT429" s="38"/>
      <c r="IU429" s="38"/>
      <c r="IV429" s="38"/>
      <c r="IW429" s="38"/>
      <c r="IX429" s="38"/>
      <c r="IY429" s="38"/>
      <c r="IZ429" s="38"/>
      <c r="JA429" s="38"/>
      <c r="JB429" s="38"/>
      <c r="JC429" s="38"/>
      <c r="JD429" s="38"/>
      <c r="JE429" s="38"/>
      <c r="JF429" s="38"/>
      <c r="JG429" s="38"/>
      <c r="JH429" s="38"/>
      <c r="JI429" s="38"/>
      <c r="JJ429" s="38"/>
      <c r="JK429" s="38"/>
      <c r="JL429" s="38"/>
      <c r="JM429" s="38"/>
      <c r="JN429" s="38"/>
      <c r="JO429" s="38"/>
      <c r="JP429" s="38"/>
      <c r="JQ429" s="38"/>
      <c r="JR429" s="38"/>
      <c r="JS429" s="38"/>
      <c r="JT429" s="38"/>
      <c r="JU429" s="38"/>
      <c r="JV429" s="38"/>
      <c r="JW429" s="38"/>
      <c r="JX429" s="38"/>
      <c r="JY429" s="38"/>
      <c r="JZ429" s="38"/>
      <c r="KA429" s="38"/>
      <c r="KB429" s="38"/>
      <c r="KC429" s="38"/>
      <c r="KD429" s="38"/>
      <c r="KE429" s="38"/>
      <c r="KF429" s="38"/>
      <c r="KG429" s="38"/>
      <c r="KH429" s="38"/>
      <c r="KI429" s="38"/>
      <c r="KJ429" s="38"/>
      <c r="KK429" s="38"/>
      <c r="KL429" s="38"/>
      <c r="KM429" s="38"/>
      <c r="KN429" s="38"/>
      <c r="KO429" s="38"/>
      <c r="KP429" s="38"/>
      <c r="KQ429" s="38"/>
      <c r="KR429" s="38"/>
      <c r="KS429" s="38"/>
      <c r="KT429" s="38"/>
      <c r="KU429" s="38"/>
      <c r="KV429" s="38"/>
      <c r="KW429" s="38"/>
      <c r="KX429" s="38"/>
      <c r="KY429" s="38"/>
      <c r="KZ429" s="38"/>
      <c r="LA429" s="38"/>
      <c r="LB429" s="38"/>
      <c r="LC429" s="38"/>
      <c r="LD429" s="38"/>
      <c r="LE429" s="38"/>
      <c r="LF429" s="38"/>
      <c r="LG429" s="38"/>
      <c r="LH429" s="38"/>
      <c r="LI429" s="38"/>
      <c r="LJ429" s="38"/>
      <c r="LK429" s="38"/>
      <c r="LL429" s="38"/>
      <c r="LM429" s="38"/>
      <c r="LN429" s="38"/>
      <c r="LO429" s="38"/>
      <c r="LP429" s="38"/>
      <c r="LQ429" s="38"/>
      <c r="LR429" s="38"/>
      <c r="LS429" s="38"/>
      <c r="LT429" s="38"/>
      <c r="LU429" s="38"/>
      <c r="LV429" s="38"/>
      <c r="LW429" s="38"/>
      <c r="LX429" s="38"/>
      <c r="LY429" s="38"/>
      <c r="LZ429" s="38"/>
      <c r="MA429" s="38"/>
      <c r="MB429" s="38"/>
      <c r="MC429" s="38"/>
      <c r="MD429" s="38"/>
      <c r="ME429" s="38"/>
      <c r="MF429" s="38"/>
      <c r="MG429" s="38"/>
      <c r="MH429" s="38"/>
      <c r="MI429" s="38"/>
      <c r="MJ429" s="38"/>
      <c r="MK429" s="38"/>
      <c r="ML429" s="38"/>
      <c r="MM429" s="38"/>
      <c r="MN429" s="38"/>
      <c r="MO429" s="38"/>
      <c r="MP429" s="38"/>
      <c r="MQ429" s="38"/>
      <c r="MR429" s="38"/>
      <c r="MS429" s="38"/>
      <c r="MT429" s="38"/>
      <c r="MU429" s="38"/>
      <c r="MV429" s="38"/>
      <c r="MW429" s="38"/>
      <c r="MX429" s="38"/>
      <c r="MY429" s="38"/>
      <c r="MZ429" s="38"/>
      <c r="NA429" s="38"/>
      <c r="NB429" s="38"/>
      <c r="NC429" s="38"/>
      <c r="ND429" s="38"/>
      <c r="NE429" s="38"/>
      <c r="NF429" s="38"/>
      <c r="NG429" s="38"/>
      <c r="NH429" s="38"/>
      <c r="NI429" s="38"/>
      <c r="NJ429" s="38"/>
      <c r="NK429" s="38"/>
      <c r="NL429" s="38"/>
      <c r="NM429" s="38"/>
      <c r="NN429" s="38"/>
      <c r="NO429" s="38"/>
      <c r="NP429" s="38"/>
      <c r="NQ429" s="38"/>
      <c r="NR429" s="38"/>
      <c r="NS429" s="38"/>
      <c r="NT429" s="38"/>
      <c r="NU429" s="38"/>
      <c r="NV429" s="38"/>
      <c r="NW429" s="38"/>
      <c r="NX429" s="38"/>
      <c r="NY429" s="38"/>
      <c r="NZ429" s="38"/>
      <c r="OA429" s="38"/>
      <c r="OB429" s="38"/>
      <c r="OC429" s="38"/>
      <c r="OD429" s="38"/>
      <c r="OE429" s="38"/>
      <c r="OF429" s="38"/>
      <c r="OG429" s="38"/>
      <c r="OH429" s="38"/>
      <c r="OI429" s="38"/>
      <c r="OJ429" s="38"/>
      <c r="OK429" s="38"/>
      <c r="OL429" s="38"/>
      <c r="OM429" s="38"/>
      <c r="ON429" s="38"/>
      <c r="OO429" s="38"/>
      <c r="OP429" s="38"/>
      <c r="OQ429" s="38"/>
      <c r="OR429" s="38"/>
      <c r="OS429" s="38"/>
      <c r="OT429" s="38"/>
      <c r="OU429" s="38"/>
      <c r="OV429" s="38"/>
      <c r="OW429" s="38"/>
      <c r="OX429" s="38"/>
      <c r="OY429" s="38"/>
      <c r="OZ429" s="38"/>
      <c r="PA429" s="38"/>
      <c r="PB429" s="38"/>
      <c r="PC429" s="38"/>
      <c r="PD429" s="38"/>
      <c r="PE429" s="38"/>
      <c r="PF429" s="38"/>
      <c r="PG429" s="38"/>
      <c r="PH429" s="38"/>
      <c r="PI429" s="38"/>
      <c r="PJ429" s="38"/>
      <c r="PK429" s="38"/>
      <c r="PL429" s="38"/>
      <c r="PM429" s="38"/>
      <c r="PN429" s="38"/>
      <c r="PO429" s="38"/>
      <c r="PP429" s="38"/>
      <c r="PQ429" s="38"/>
      <c r="PR429" s="38"/>
      <c r="PS429" s="38"/>
      <c r="PT429" s="38"/>
      <c r="PU429" s="38"/>
      <c r="PV429" s="38"/>
      <c r="PW429" s="38"/>
      <c r="PX429" s="38"/>
      <c r="PY429" s="38"/>
      <c r="PZ429" s="38"/>
      <c r="QA429" s="38"/>
      <c r="QB429" s="38"/>
      <c r="QC429" s="38"/>
      <c r="QD429" s="38"/>
      <c r="QE429" s="38"/>
      <c r="QF429" s="38"/>
      <c r="QG429" s="38"/>
      <c r="QH429" s="38"/>
      <c r="QI429" s="38"/>
      <c r="QJ429" s="38"/>
      <c r="QK429" s="38"/>
      <c r="QL429" s="38"/>
      <c r="QM429" s="38"/>
      <c r="QN429" s="38"/>
      <c r="QO429" s="38"/>
      <c r="QP429" s="38"/>
      <c r="QQ429" s="38"/>
      <c r="QR429" s="38"/>
      <c r="QS429" s="38"/>
      <c r="QT429" s="38"/>
      <c r="QU429" s="38"/>
      <c r="QV429" s="38"/>
      <c r="QW429" s="38"/>
      <c r="QX429" s="38"/>
      <c r="QY429" s="38"/>
      <c r="QZ429" s="38"/>
      <c r="RA429" s="38"/>
      <c r="RB429" s="38"/>
      <c r="RC429" s="38"/>
      <c r="RD429" s="38"/>
      <c r="RE429" s="38"/>
      <c r="RF429" s="38"/>
      <c r="RG429" s="38"/>
      <c r="RH429" s="38"/>
      <c r="RI429" s="38"/>
      <c r="RJ429" s="38"/>
      <c r="RK429" s="38"/>
      <c r="RL429" s="38"/>
      <c r="RM429" s="38"/>
      <c r="RN429" s="38"/>
      <c r="RO429" s="38"/>
      <c r="RP429" s="38"/>
      <c r="RQ429" s="38"/>
      <c r="RR429" s="38"/>
      <c r="RS429" s="38"/>
      <c r="RT429" s="38"/>
      <c r="RU429" s="38"/>
      <c r="RV429" s="38"/>
      <c r="RW429" s="38"/>
      <c r="RX429" s="38"/>
      <c r="RY429" s="38"/>
      <c r="RZ429" s="38"/>
      <c r="SA429" s="38"/>
      <c r="SB429" s="38"/>
      <c r="SC429" s="38"/>
      <c r="SD429" s="38"/>
      <c r="SE429" s="38"/>
      <c r="SF429" s="38"/>
      <c r="SG429" s="38"/>
      <c r="SH429" s="38"/>
      <c r="SI429" s="38"/>
      <c r="SJ429" s="38"/>
      <c r="SK429" s="38"/>
      <c r="SL429" s="38"/>
      <c r="SM429" s="38"/>
      <c r="SN429" s="38"/>
      <c r="SO429" s="38"/>
      <c r="SP429" s="38"/>
      <c r="SQ429" s="38"/>
      <c r="SR429" s="38"/>
      <c r="SS429" s="38"/>
      <c r="ST429" s="38"/>
      <c r="SU429" s="38"/>
      <c r="SV429" s="38"/>
      <c r="SW429" s="38"/>
      <c r="SX429" s="38"/>
      <c r="SY429" s="38"/>
      <c r="SZ429" s="38"/>
      <c r="TA429" s="38"/>
      <c r="TB429" s="38"/>
      <c r="TC429" s="38"/>
      <c r="TD429" s="38"/>
      <c r="TE429" s="38"/>
      <c r="TF429" s="38"/>
      <c r="TG429" s="38"/>
      <c r="TH429" s="38"/>
      <c r="TI429" s="38"/>
      <c r="TJ429" s="38"/>
      <c r="TK429" s="38"/>
      <c r="TL429" s="38"/>
      <c r="TM429" s="38"/>
      <c r="TN429" s="38"/>
      <c r="TO429" s="38"/>
      <c r="TP429" s="38"/>
      <c r="TQ429" s="38"/>
      <c r="TR429" s="38"/>
      <c r="TS429" s="38"/>
      <c r="TT429" s="38"/>
      <c r="TU429" s="38"/>
      <c r="TV429" s="38"/>
      <c r="TW429" s="38"/>
      <c r="TX429" s="38"/>
      <c r="TY429" s="38"/>
      <c r="TZ429" s="38"/>
      <c r="UA429" s="38"/>
      <c r="UB429" s="38"/>
      <c r="UC429" s="38"/>
      <c r="UD429" s="38"/>
      <c r="UE429" s="38"/>
      <c r="UF429" s="38"/>
      <c r="UG429" s="38"/>
      <c r="UH429" s="38"/>
      <c r="UI429" s="38"/>
      <c r="UJ429" s="38"/>
      <c r="UK429" s="38"/>
      <c r="UL429" s="38"/>
      <c r="UM429" s="38"/>
      <c r="UN429" s="38"/>
      <c r="UO429" s="38"/>
      <c r="UP429" s="38"/>
      <c r="UQ429" s="38"/>
      <c r="UR429" s="38"/>
      <c r="US429" s="38"/>
      <c r="UT429" s="38"/>
      <c r="UU429" s="38"/>
      <c r="UV429" s="38"/>
      <c r="UW429" s="38"/>
      <c r="UX429" s="38"/>
      <c r="UY429" s="38"/>
      <c r="UZ429" s="38"/>
      <c r="VA429" s="38"/>
      <c r="VB429" s="38"/>
      <c r="VC429" s="38"/>
      <c r="VD429" s="38"/>
      <c r="VE429" s="38"/>
      <c r="VF429" s="38"/>
      <c r="VG429" s="38"/>
      <c r="VH429" s="38"/>
      <c r="VI429" s="38"/>
      <c r="VJ429" s="38"/>
      <c r="VK429" s="38"/>
      <c r="VL429" s="38"/>
      <c r="VM429" s="38"/>
      <c r="VN429" s="38"/>
      <c r="VO429" s="38"/>
      <c r="VP429" s="38"/>
      <c r="VQ429" s="38"/>
      <c r="VR429" s="38"/>
      <c r="VS429" s="38"/>
      <c r="VT429" s="38"/>
      <c r="VU429" s="38"/>
      <c r="VV429" s="38"/>
      <c r="VW429" s="38"/>
      <c r="VX429" s="38"/>
      <c r="VY429" s="38"/>
      <c r="VZ429" s="38"/>
      <c r="WA429" s="38"/>
      <c r="WB429" s="38"/>
      <c r="WC429" s="38"/>
      <c r="WD429" s="38"/>
    </row>
    <row r="430" spans="1:602" s="37" customFormat="1" ht="22.5" customHeight="1">
      <c r="A430" s="507"/>
      <c r="B430" s="605" t="s">
        <v>885</v>
      </c>
      <c r="C430" s="536"/>
      <c r="D430" s="51"/>
      <c r="E430" s="57"/>
      <c r="F430" s="57"/>
      <c r="G430" s="526"/>
      <c r="H430" s="57"/>
      <c r="I430" s="519" t="s">
        <v>14</v>
      </c>
      <c r="J430" s="519" t="s">
        <v>141</v>
      </c>
      <c r="K430" s="519" t="s">
        <v>882</v>
      </c>
      <c r="L430" s="519" t="s">
        <v>202</v>
      </c>
      <c r="M430" s="520"/>
      <c r="N430" s="520"/>
      <c r="O430" s="520">
        <v>32300</v>
      </c>
      <c r="P430" s="521">
        <v>0</v>
      </c>
      <c r="Q430" s="522">
        <v>0</v>
      </c>
      <c r="R430" s="522">
        <v>0</v>
      </c>
      <c r="S430" s="514">
        <v>3</v>
      </c>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c r="DX430" s="38"/>
      <c r="DY430" s="38"/>
      <c r="DZ430" s="38"/>
      <c r="EA430" s="38"/>
      <c r="EB430" s="38"/>
      <c r="EC430" s="38"/>
      <c r="ED430" s="38"/>
      <c r="EE430" s="38"/>
      <c r="EF430" s="38"/>
      <c r="EG430" s="38"/>
      <c r="EH430" s="38"/>
      <c r="EI430" s="38"/>
      <c r="EJ430" s="38"/>
      <c r="EK430" s="38"/>
      <c r="EL430" s="38"/>
      <c r="EM430" s="38"/>
      <c r="EN430" s="38"/>
      <c r="EO430" s="38"/>
      <c r="EP430" s="38"/>
      <c r="EQ430" s="38"/>
      <c r="ER430" s="38"/>
      <c r="ES430" s="38"/>
      <c r="ET430" s="38"/>
      <c r="EU430" s="38"/>
      <c r="EV430" s="38"/>
      <c r="EW430" s="38"/>
      <c r="EX430" s="38"/>
      <c r="EY430" s="38"/>
      <c r="EZ430" s="38"/>
      <c r="FA430" s="38"/>
      <c r="FB430" s="38"/>
      <c r="FC430" s="38"/>
      <c r="FD430" s="38"/>
      <c r="FE430" s="38"/>
      <c r="FF430" s="38"/>
      <c r="FG430" s="38"/>
      <c r="FH430" s="38"/>
      <c r="FI430" s="38"/>
      <c r="FJ430" s="38"/>
      <c r="FK430" s="38"/>
      <c r="FL430" s="38"/>
      <c r="FM430" s="38"/>
      <c r="FN430" s="38"/>
      <c r="FO430" s="38"/>
      <c r="FP430" s="38"/>
      <c r="FQ430" s="38"/>
      <c r="FR430" s="38"/>
      <c r="FS430" s="38"/>
      <c r="FT430" s="38"/>
      <c r="FU430" s="38"/>
      <c r="FV430" s="38"/>
      <c r="FW430" s="38"/>
      <c r="FX430" s="38"/>
      <c r="FY430" s="38"/>
      <c r="FZ430" s="38"/>
      <c r="GA430" s="38"/>
      <c r="GB430" s="38"/>
      <c r="GC430" s="38"/>
      <c r="GD430" s="38"/>
      <c r="GE430" s="38"/>
      <c r="GF430" s="38"/>
      <c r="GG430" s="38"/>
      <c r="GH430" s="38"/>
      <c r="GI430" s="38"/>
      <c r="GJ430" s="38"/>
      <c r="GK430" s="38"/>
      <c r="GL430" s="38"/>
      <c r="GM430" s="38"/>
      <c r="GN430" s="38"/>
      <c r="GO430" s="38"/>
      <c r="GP430" s="38"/>
      <c r="GQ430" s="38"/>
      <c r="GR430" s="38"/>
      <c r="GS430" s="38"/>
      <c r="GT430" s="38"/>
      <c r="GU430" s="38"/>
      <c r="GV430" s="38"/>
      <c r="GW430" s="38"/>
      <c r="GX430" s="38"/>
      <c r="GY430" s="38"/>
      <c r="GZ430" s="38"/>
      <c r="HA430" s="38"/>
      <c r="HB430" s="38"/>
      <c r="HC430" s="38"/>
      <c r="HD430" s="38"/>
      <c r="HE430" s="38"/>
      <c r="HF430" s="38"/>
      <c r="HG430" s="38"/>
      <c r="HH430" s="38"/>
      <c r="HI430" s="38"/>
      <c r="HJ430" s="38"/>
      <c r="HK430" s="38"/>
      <c r="HL430" s="38"/>
      <c r="HM430" s="38"/>
      <c r="HN430" s="38"/>
      <c r="HO430" s="38"/>
      <c r="HP430" s="38"/>
      <c r="HQ430" s="38"/>
      <c r="HR430" s="38"/>
      <c r="HS430" s="38"/>
      <c r="HT430" s="38"/>
      <c r="HU430" s="38"/>
      <c r="HV430" s="38"/>
      <c r="HW430" s="38"/>
      <c r="HX430" s="38"/>
      <c r="HY430" s="38"/>
      <c r="HZ430" s="38"/>
      <c r="IA430" s="38"/>
      <c r="IB430" s="38"/>
      <c r="IC430" s="38"/>
      <c r="ID430" s="38"/>
      <c r="IE430" s="38"/>
      <c r="IF430" s="38"/>
      <c r="IG430" s="38"/>
      <c r="IH430" s="38"/>
      <c r="II430" s="38"/>
      <c r="IJ430" s="38"/>
      <c r="IK430" s="38"/>
      <c r="IL430" s="38"/>
      <c r="IM430" s="38"/>
      <c r="IN430" s="38"/>
      <c r="IO430" s="38"/>
      <c r="IP430" s="38"/>
      <c r="IQ430" s="38"/>
      <c r="IR430" s="38"/>
      <c r="IS430" s="38"/>
      <c r="IT430" s="38"/>
      <c r="IU430" s="38"/>
      <c r="IV430" s="38"/>
      <c r="IW430" s="38"/>
      <c r="IX430" s="38"/>
      <c r="IY430" s="38"/>
      <c r="IZ430" s="38"/>
      <c r="JA430" s="38"/>
      <c r="JB430" s="38"/>
      <c r="JC430" s="38"/>
      <c r="JD430" s="38"/>
      <c r="JE430" s="38"/>
      <c r="JF430" s="38"/>
      <c r="JG430" s="38"/>
      <c r="JH430" s="38"/>
      <c r="JI430" s="38"/>
      <c r="JJ430" s="38"/>
      <c r="JK430" s="38"/>
      <c r="JL430" s="38"/>
      <c r="JM430" s="38"/>
      <c r="JN430" s="38"/>
      <c r="JO430" s="38"/>
      <c r="JP430" s="38"/>
      <c r="JQ430" s="38"/>
      <c r="JR430" s="38"/>
      <c r="JS430" s="38"/>
      <c r="JT430" s="38"/>
      <c r="JU430" s="38"/>
      <c r="JV430" s="38"/>
      <c r="JW430" s="38"/>
      <c r="JX430" s="38"/>
      <c r="JY430" s="38"/>
      <c r="JZ430" s="38"/>
      <c r="KA430" s="38"/>
      <c r="KB430" s="38"/>
      <c r="KC430" s="38"/>
      <c r="KD430" s="38"/>
      <c r="KE430" s="38"/>
      <c r="KF430" s="38"/>
      <c r="KG430" s="38"/>
      <c r="KH430" s="38"/>
      <c r="KI430" s="38"/>
      <c r="KJ430" s="38"/>
      <c r="KK430" s="38"/>
      <c r="KL430" s="38"/>
      <c r="KM430" s="38"/>
      <c r="KN430" s="38"/>
      <c r="KO430" s="38"/>
      <c r="KP430" s="38"/>
      <c r="KQ430" s="38"/>
      <c r="KR430" s="38"/>
      <c r="KS430" s="38"/>
      <c r="KT430" s="38"/>
      <c r="KU430" s="38"/>
      <c r="KV430" s="38"/>
      <c r="KW430" s="38"/>
      <c r="KX430" s="38"/>
      <c r="KY430" s="38"/>
      <c r="KZ430" s="38"/>
      <c r="LA430" s="38"/>
      <c r="LB430" s="38"/>
      <c r="LC430" s="38"/>
      <c r="LD430" s="38"/>
      <c r="LE430" s="38"/>
      <c r="LF430" s="38"/>
      <c r="LG430" s="38"/>
      <c r="LH430" s="38"/>
      <c r="LI430" s="38"/>
      <c r="LJ430" s="38"/>
      <c r="LK430" s="38"/>
      <c r="LL430" s="38"/>
      <c r="LM430" s="38"/>
      <c r="LN430" s="38"/>
      <c r="LO430" s="38"/>
      <c r="LP430" s="38"/>
      <c r="LQ430" s="38"/>
      <c r="LR430" s="38"/>
      <c r="LS430" s="38"/>
      <c r="LT430" s="38"/>
      <c r="LU430" s="38"/>
      <c r="LV430" s="38"/>
      <c r="LW430" s="38"/>
      <c r="LX430" s="38"/>
      <c r="LY430" s="38"/>
      <c r="LZ430" s="38"/>
      <c r="MA430" s="38"/>
      <c r="MB430" s="38"/>
      <c r="MC430" s="38"/>
      <c r="MD430" s="38"/>
      <c r="ME430" s="38"/>
      <c r="MF430" s="38"/>
      <c r="MG430" s="38"/>
      <c r="MH430" s="38"/>
      <c r="MI430" s="38"/>
      <c r="MJ430" s="38"/>
      <c r="MK430" s="38"/>
      <c r="ML430" s="38"/>
      <c r="MM430" s="38"/>
      <c r="MN430" s="38"/>
      <c r="MO430" s="38"/>
      <c r="MP430" s="38"/>
      <c r="MQ430" s="38"/>
      <c r="MR430" s="38"/>
      <c r="MS430" s="38"/>
      <c r="MT430" s="38"/>
      <c r="MU430" s="38"/>
      <c r="MV430" s="38"/>
      <c r="MW430" s="38"/>
      <c r="MX430" s="38"/>
      <c r="MY430" s="38"/>
      <c r="MZ430" s="38"/>
      <c r="NA430" s="38"/>
      <c r="NB430" s="38"/>
      <c r="NC430" s="38"/>
      <c r="ND430" s="38"/>
      <c r="NE430" s="38"/>
      <c r="NF430" s="38"/>
      <c r="NG430" s="38"/>
      <c r="NH430" s="38"/>
      <c r="NI430" s="38"/>
      <c r="NJ430" s="38"/>
      <c r="NK430" s="38"/>
      <c r="NL430" s="38"/>
      <c r="NM430" s="38"/>
      <c r="NN430" s="38"/>
      <c r="NO430" s="38"/>
      <c r="NP430" s="38"/>
      <c r="NQ430" s="38"/>
      <c r="NR430" s="38"/>
      <c r="NS430" s="38"/>
      <c r="NT430" s="38"/>
      <c r="NU430" s="38"/>
      <c r="NV430" s="38"/>
      <c r="NW430" s="38"/>
      <c r="NX430" s="38"/>
      <c r="NY430" s="38"/>
      <c r="NZ430" s="38"/>
      <c r="OA430" s="38"/>
      <c r="OB430" s="38"/>
      <c r="OC430" s="38"/>
      <c r="OD430" s="38"/>
      <c r="OE430" s="38"/>
      <c r="OF430" s="38"/>
      <c r="OG430" s="38"/>
      <c r="OH430" s="38"/>
      <c r="OI430" s="38"/>
      <c r="OJ430" s="38"/>
      <c r="OK430" s="38"/>
      <c r="OL430" s="38"/>
      <c r="OM430" s="38"/>
      <c r="ON430" s="38"/>
      <c r="OO430" s="38"/>
      <c r="OP430" s="38"/>
      <c r="OQ430" s="38"/>
      <c r="OR430" s="38"/>
      <c r="OS430" s="38"/>
      <c r="OT430" s="38"/>
      <c r="OU430" s="38"/>
      <c r="OV430" s="38"/>
      <c r="OW430" s="38"/>
      <c r="OX430" s="38"/>
      <c r="OY430" s="38"/>
      <c r="OZ430" s="38"/>
      <c r="PA430" s="38"/>
      <c r="PB430" s="38"/>
      <c r="PC430" s="38"/>
      <c r="PD430" s="38"/>
      <c r="PE430" s="38"/>
      <c r="PF430" s="38"/>
      <c r="PG430" s="38"/>
      <c r="PH430" s="38"/>
      <c r="PI430" s="38"/>
      <c r="PJ430" s="38"/>
      <c r="PK430" s="38"/>
      <c r="PL430" s="38"/>
      <c r="PM430" s="38"/>
      <c r="PN430" s="38"/>
      <c r="PO430" s="38"/>
      <c r="PP430" s="38"/>
      <c r="PQ430" s="38"/>
      <c r="PR430" s="38"/>
      <c r="PS430" s="38"/>
      <c r="PT430" s="38"/>
      <c r="PU430" s="38"/>
      <c r="PV430" s="38"/>
      <c r="PW430" s="38"/>
      <c r="PX430" s="38"/>
      <c r="PY430" s="38"/>
      <c r="PZ430" s="38"/>
      <c r="QA430" s="38"/>
      <c r="QB430" s="38"/>
      <c r="QC430" s="38"/>
      <c r="QD430" s="38"/>
      <c r="QE430" s="38"/>
      <c r="QF430" s="38"/>
      <c r="QG430" s="38"/>
      <c r="QH430" s="38"/>
      <c r="QI430" s="38"/>
      <c r="QJ430" s="38"/>
      <c r="QK430" s="38"/>
      <c r="QL430" s="38"/>
      <c r="QM430" s="38"/>
      <c r="QN430" s="38"/>
      <c r="QO430" s="38"/>
      <c r="QP430" s="38"/>
      <c r="QQ430" s="38"/>
      <c r="QR430" s="38"/>
      <c r="QS430" s="38"/>
      <c r="QT430" s="38"/>
      <c r="QU430" s="38"/>
      <c r="QV430" s="38"/>
      <c r="QW430" s="38"/>
      <c r="QX430" s="38"/>
      <c r="QY430" s="38"/>
      <c r="QZ430" s="38"/>
      <c r="RA430" s="38"/>
      <c r="RB430" s="38"/>
      <c r="RC430" s="38"/>
      <c r="RD430" s="38"/>
      <c r="RE430" s="38"/>
      <c r="RF430" s="38"/>
      <c r="RG430" s="38"/>
      <c r="RH430" s="38"/>
      <c r="RI430" s="38"/>
      <c r="RJ430" s="38"/>
      <c r="RK430" s="38"/>
      <c r="RL430" s="38"/>
      <c r="RM430" s="38"/>
      <c r="RN430" s="38"/>
      <c r="RO430" s="38"/>
      <c r="RP430" s="38"/>
      <c r="RQ430" s="38"/>
      <c r="RR430" s="38"/>
      <c r="RS430" s="38"/>
      <c r="RT430" s="38"/>
      <c r="RU430" s="38"/>
      <c r="RV430" s="38"/>
      <c r="RW430" s="38"/>
      <c r="RX430" s="38"/>
      <c r="RY430" s="38"/>
      <c r="RZ430" s="38"/>
      <c r="SA430" s="38"/>
      <c r="SB430" s="38"/>
      <c r="SC430" s="38"/>
      <c r="SD430" s="38"/>
      <c r="SE430" s="38"/>
      <c r="SF430" s="38"/>
      <c r="SG430" s="38"/>
      <c r="SH430" s="38"/>
      <c r="SI430" s="38"/>
      <c r="SJ430" s="38"/>
      <c r="SK430" s="38"/>
      <c r="SL430" s="38"/>
      <c r="SM430" s="38"/>
      <c r="SN430" s="38"/>
      <c r="SO430" s="38"/>
      <c r="SP430" s="38"/>
      <c r="SQ430" s="38"/>
      <c r="SR430" s="38"/>
      <c r="SS430" s="38"/>
      <c r="ST430" s="38"/>
      <c r="SU430" s="38"/>
      <c r="SV430" s="38"/>
      <c r="SW430" s="38"/>
      <c r="SX430" s="38"/>
      <c r="SY430" s="38"/>
      <c r="SZ430" s="38"/>
      <c r="TA430" s="38"/>
      <c r="TB430" s="38"/>
      <c r="TC430" s="38"/>
      <c r="TD430" s="38"/>
      <c r="TE430" s="38"/>
      <c r="TF430" s="38"/>
      <c r="TG430" s="38"/>
      <c r="TH430" s="38"/>
      <c r="TI430" s="38"/>
      <c r="TJ430" s="38"/>
      <c r="TK430" s="38"/>
      <c r="TL430" s="38"/>
      <c r="TM430" s="38"/>
      <c r="TN430" s="38"/>
      <c r="TO430" s="38"/>
      <c r="TP430" s="38"/>
      <c r="TQ430" s="38"/>
      <c r="TR430" s="38"/>
      <c r="TS430" s="38"/>
      <c r="TT430" s="38"/>
      <c r="TU430" s="38"/>
      <c r="TV430" s="38"/>
      <c r="TW430" s="38"/>
      <c r="TX430" s="38"/>
      <c r="TY430" s="38"/>
      <c r="TZ430" s="38"/>
      <c r="UA430" s="38"/>
      <c r="UB430" s="38"/>
      <c r="UC430" s="38"/>
      <c r="UD430" s="38"/>
      <c r="UE430" s="38"/>
      <c r="UF430" s="38"/>
      <c r="UG430" s="38"/>
      <c r="UH430" s="38"/>
      <c r="UI430" s="38"/>
      <c r="UJ430" s="38"/>
      <c r="UK430" s="38"/>
      <c r="UL430" s="38"/>
      <c r="UM430" s="38"/>
      <c r="UN430" s="38"/>
      <c r="UO430" s="38"/>
      <c r="UP430" s="38"/>
      <c r="UQ430" s="38"/>
      <c r="UR430" s="38"/>
      <c r="US430" s="38"/>
      <c r="UT430" s="38"/>
      <c r="UU430" s="38"/>
      <c r="UV430" s="38"/>
      <c r="UW430" s="38"/>
      <c r="UX430" s="38"/>
      <c r="UY430" s="38"/>
      <c r="UZ430" s="38"/>
      <c r="VA430" s="38"/>
      <c r="VB430" s="38"/>
      <c r="VC430" s="38"/>
      <c r="VD430" s="38"/>
      <c r="VE430" s="38"/>
      <c r="VF430" s="38"/>
      <c r="VG430" s="38"/>
      <c r="VH430" s="38"/>
      <c r="VI430" s="38"/>
      <c r="VJ430" s="38"/>
      <c r="VK430" s="38"/>
      <c r="VL430" s="38"/>
      <c r="VM430" s="38"/>
      <c r="VN430" s="38"/>
      <c r="VO430" s="38"/>
      <c r="VP430" s="38"/>
      <c r="VQ430" s="38"/>
      <c r="VR430" s="38"/>
      <c r="VS430" s="38"/>
      <c r="VT430" s="38"/>
      <c r="VU430" s="38"/>
      <c r="VV430" s="38"/>
      <c r="VW430" s="38"/>
      <c r="VX430" s="38"/>
      <c r="VY430" s="38"/>
      <c r="VZ430" s="38"/>
      <c r="WA430" s="38"/>
      <c r="WB430" s="38"/>
      <c r="WC430" s="38"/>
      <c r="WD430" s="38"/>
    </row>
    <row r="431" spans="1:602" s="38" customFormat="1" ht="32.25" customHeight="1">
      <c r="A431" s="507"/>
      <c r="B431" s="606" t="s">
        <v>886</v>
      </c>
      <c r="C431" s="527" t="s">
        <v>887</v>
      </c>
      <c r="D431" s="50" t="s">
        <v>787</v>
      </c>
      <c r="E431" s="50" t="s">
        <v>888</v>
      </c>
      <c r="F431" s="55" t="s">
        <v>136</v>
      </c>
      <c r="G431" s="518">
        <v>44075</v>
      </c>
      <c r="H431" s="609" t="s">
        <v>137</v>
      </c>
      <c r="I431" s="512" t="s">
        <v>14</v>
      </c>
      <c r="J431" s="512" t="s">
        <v>141</v>
      </c>
      <c r="K431" s="512" t="s">
        <v>889</v>
      </c>
      <c r="L431" s="512" t="s">
        <v>146</v>
      </c>
      <c r="M431" s="505">
        <f>SUM(M432:M437)</f>
        <v>18832600</v>
      </c>
      <c r="N431" s="505">
        <f t="shared" ref="N431:Q431" si="52">SUM(N432:N437)</f>
        <v>18832600</v>
      </c>
      <c r="O431" s="505">
        <f>SUM(O432:O437)</f>
        <v>21936700</v>
      </c>
      <c r="P431" s="541">
        <f>SUM(P432:P437)</f>
        <v>21936700</v>
      </c>
      <c r="Q431" s="505">
        <f t="shared" si="52"/>
        <v>21127900</v>
      </c>
      <c r="R431" s="505">
        <f>SUM(R432:R437)</f>
        <v>21127900</v>
      </c>
      <c r="S431" s="555"/>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row>
    <row r="432" spans="1:602" s="38" customFormat="1" ht="32.25" customHeight="1">
      <c r="A432" s="507"/>
      <c r="B432" s="610"/>
      <c r="C432" s="530"/>
      <c r="D432" s="531"/>
      <c r="E432" s="531"/>
      <c r="F432" s="56"/>
      <c r="G432" s="56"/>
      <c r="H432" s="611"/>
      <c r="I432" s="519" t="s">
        <v>14</v>
      </c>
      <c r="J432" s="519" t="s">
        <v>141</v>
      </c>
      <c r="K432" s="519" t="s">
        <v>889</v>
      </c>
      <c r="L432" s="519" t="s">
        <v>144</v>
      </c>
      <c r="M432" s="520">
        <v>3237062</v>
      </c>
      <c r="N432" s="520">
        <v>3237062</v>
      </c>
      <c r="O432" s="520">
        <v>3832600</v>
      </c>
      <c r="P432" s="521">
        <v>3832600</v>
      </c>
      <c r="Q432" s="522">
        <v>3611100</v>
      </c>
      <c r="R432" s="522">
        <v>3611100</v>
      </c>
      <c r="S432" s="514">
        <v>3</v>
      </c>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row>
    <row r="433" spans="1:53" s="38" customFormat="1" ht="32.25" customHeight="1">
      <c r="A433" s="507"/>
      <c r="B433" s="612" t="s">
        <v>890</v>
      </c>
      <c r="C433" s="530"/>
      <c r="D433" s="531"/>
      <c r="E433" s="531"/>
      <c r="F433" s="56"/>
      <c r="G433" s="56"/>
      <c r="H433" s="611"/>
      <c r="I433" s="519" t="s">
        <v>14</v>
      </c>
      <c r="J433" s="519" t="s">
        <v>141</v>
      </c>
      <c r="K433" s="519" t="s">
        <v>889</v>
      </c>
      <c r="L433" s="519" t="s">
        <v>144</v>
      </c>
      <c r="M433" s="520">
        <v>220719</v>
      </c>
      <c r="N433" s="520">
        <v>220719</v>
      </c>
      <c r="O433" s="520">
        <v>261100</v>
      </c>
      <c r="P433" s="521">
        <v>261100</v>
      </c>
      <c r="Q433" s="522">
        <v>294100</v>
      </c>
      <c r="R433" s="522">
        <v>294100</v>
      </c>
      <c r="S433" s="514">
        <v>3</v>
      </c>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row>
    <row r="434" spans="1:53" s="38" customFormat="1" ht="32.25" customHeight="1">
      <c r="A434" s="507"/>
      <c r="B434" s="612" t="s">
        <v>891</v>
      </c>
      <c r="C434" s="530"/>
      <c r="D434" s="531"/>
      <c r="E434" s="531"/>
      <c r="F434" s="56"/>
      <c r="G434" s="56"/>
      <c r="H434" s="611"/>
      <c r="I434" s="519" t="s">
        <v>14</v>
      </c>
      <c r="J434" s="519" t="s">
        <v>141</v>
      </c>
      <c r="K434" s="519" t="s">
        <v>889</v>
      </c>
      <c r="L434" s="519" t="s">
        <v>144</v>
      </c>
      <c r="M434" s="520">
        <v>220719</v>
      </c>
      <c r="N434" s="520">
        <v>220719</v>
      </c>
      <c r="O434" s="520">
        <v>261100</v>
      </c>
      <c r="P434" s="521">
        <v>261100</v>
      </c>
      <c r="Q434" s="522">
        <v>294100</v>
      </c>
      <c r="R434" s="522">
        <v>294100</v>
      </c>
      <c r="S434" s="514">
        <v>3</v>
      </c>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row>
    <row r="435" spans="1:53" s="38" customFormat="1" ht="32.25" customHeight="1">
      <c r="A435" s="507"/>
      <c r="B435" s="602" t="s">
        <v>892</v>
      </c>
      <c r="C435" s="530"/>
      <c r="D435" s="531"/>
      <c r="E435" s="531"/>
      <c r="F435" s="56"/>
      <c r="G435" s="56"/>
      <c r="H435" s="611"/>
      <c r="I435" s="519" t="s">
        <v>14</v>
      </c>
      <c r="J435" s="519" t="s">
        <v>141</v>
      </c>
      <c r="K435" s="519" t="s">
        <v>889</v>
      </c>
      <c r="L435" s="519" t="s">
        <v>202</v>
      </c>
      <c r="M435" s="520">
        <v>13335538</v>
      </c>
      <c r="N435" s="520">
        <v>13335538</v>
      </c>
      <c r="O435" s="520">
        <v>15471700</v>
      </c>
      <c r="P435" s="521">
        <v>15471700</v>
      </c>
      <c r="Q435" s="522">
        <v>14558800</v>
      </c>
      <c r="R435" s="522">
        <v>14558800</v>
      </c>
      <c r="S435" s="514">
        <v>3</v>
      </c>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row>
    <row r="436" spans="1:53" s="38" customFormat="1" ht="32.25" customHeight="1">
      <c r="A436" s="507"/>
      <c r="B436" s="602" t="s">
        <v>893</v>
      </c>
      <c r="C436" s="530"/>
      <c r="D436" s="531"/>
      <c r="E436" s="531"/>
      <c r="F436" s="56"/>
      <c r="G436" s="56"/>
      <c r="H436" s="611"/>
      <c r="I436" s="519" t="s">
        <v>14</v>
      </c>
      <c r="J436" s="519" t="s">
        <v>141</v>
      </c>
      <c r="K436" s="519" t="s">
        <v>889</v>
      </c>
      <c r="L436" s="519" t="s">
        <v>202</v>
      </c>
      <c r="M436" s="520">
        <v>909281</v>
      </c>
      <c r="N436" s="520">
        <v>909281</v>
      </c>
      <c r="O436" s="520">
        <v>1055100</v>
      </c>
      <c r="P436" s="521">
        <v>1055100</v>
      </c>
      <c r="Q436" s="522">
        <v>1184900</v>
      </c>
      <c r="R436" s="522">
        <v>1184900</v>
      </c>
      <c r="S436" s="514">
        <v>3</v>
      </c>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row>
    <row r="437" spans="1:53" s="38" customFormat="1" ht="32.25" customHeight="1">
      <c r="A437" s="507"/>
      <c r="B437" s="608" t="s">
        <v>894</v>
      </c>
      <c r="C437" s="536"/>
      <c r="D437" s="51"/>
      <c r="E437" s="51"/>
      <c r="F437" s="57"/>
      <c r="G437" s="57"/>
      <c r="H437" s="613"/>
      <c r="I437" s="519" t="s">
        <v>14</v>
      </c>
      <c r="J437" s="519" t="s">
        <v>141</v>
      </c>
      <c r="K437" s="519" t="s">
        <v>889</v>
      </c>
      <c r="L437" s="519" t="s">
        <v>202</v>
      </c>
      <c r="M437" s="520">
        <v>909281</v>
      </c>
      <c r="N437" s="520">
        <v>909281</v>
      </c>
      <c r="O437" s="520">
        <v>1055100</v>
      </c>
      <c r="P437" s="521">
        <v>1055100</v>
      </c>
      <c r="Q437" s="522">
        <v>1184900</v>
      </c>
      <c r="R437" s="522">
        <v>1184900</v>
      </c>
      <c r="S437" s="514">
        <v>3</v>
      </c>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row>
    <row r="438" spans="1:53" s="38" customFormat="1" ht="99" customHeight="1">
      <c r="A438" s="507"/>
      <c r="B438" s="527" t="s">
        <v>895</v>
      </c>
      <c r="C438" s="527" t="s">
        <v>775</v>
      </c>
      <c r="D438" s="50" t="s">
        <v>787</v>
      </c>
      <c r="E438" s="592" t="s">
        <v>783</v>
      </c>
      <c r="F438" s="511" t="s">
        <v>136</v>
      </c>
      <c r="G438" s="511">
        <v>39814</v>
      </c>
      <c r="H438" s="614" t="s">
        <v>137</v>
      </c>
      <c r="I438" s="512" t="s">
        <v>14</v>
      </c>
      <c r="J438" s="512" t="s">
        <v>141</v>
      </c>
      <c r="K438" s="512" t="s">
        <v>778</v>
      </c>
      <c r="L438" s="512" t="s">
        <v>146</v>
      </c>
      <c r="M438" s="505">
        <f t="shared" ref="M438:R438" si="53">M439+M440</f>
        <v>1172533</v>
      </c>
      <c r="N438" s="505">
        <f t="shared" si="53"/>
        <v>1172532.8</v>
      </c>
      <c r="O438" s="505">
        <f t="shared" si="53"/>
        <v>802100</v>
      </c>
      <c r="P438" s="513">
        <f t="shared" si="53"/>
        <v>802100</v>
      </c>
      <c r="Q438" s="513">
        <f t="shared" si="53"/>
        <v>802100</v>
      </c>
      <c r="R438" s="513">
        <f t="shared" si="53"/>
        <v>802100</v>
      </c>
      <c r="S438" s="514"/>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row>
    <row r="439" spans="1:53" s="38" customFormat="1" ht="39" customHeight="1">
      <c r="A439" s="507"/>
      <c r="B439" s="536"/>
      <c r="C439" s="530"/>
      <c r="D439" s="531"/>
      <c r="E439" s="615" t="s">
        <v>896</v>
      </c>
      <c r="F439" s="518" t="s">
        <v>136</v>
      </c>
      <c r="G439" s="518">
        <v>44197</v>
      </c>
      <c r="H439" s="609" t="s">
        <v>137</v>
      </c>
      <c r="I439" s="519" t="s">
        <v>14</v>
      </c>
      <c r="J439" s="519" t="s">
        <v>141</v>
      </c>
      <c r="K439" s="519" t="s">
        <v>778</v>
      </c>
      <c r="L439" s="519" t="s">
        <v>144</v>
      </c>
      <c r="M439" s="520">
        <v>552773</v>
      </c>
      <c r="N439" s="520">
        <v>552772.80000000005</v>
      </c>
      <c r="O439" s="520">
        <v>180000</v>
      </c>
      <c r="P439" s="521">
        <v>180000</v>
      </c>
      <c r="Q439" s="522">
        <v>180000</v>
      </c>
      <c r="R439" s="522">
        <v>180000</v>
      </c>
      <c r="S439" s="514">
        <v>3</v>
      </c>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row>
    <row r="440" spans="1:53" s="38" customFormat="1" ht="79.5" customHeight="1">
      <c r="A440" s="507"/>
      <c r="B440" s="561" t="s">
        <v>897</v>
      </c>
      <c r="C440" s="536"/>
      <c r="D440" s="51"/>
      <c r="E440" s="616"/>
      <c r="F440" s="526"/>
      <c r="G440" s="526"/>
      <c r="H440" s="613"/>
      <c r="I440" s="519" t="s">
        <v>14</v>
      </c>
      <c r="J440" s="519" t="s">
        <v>141</v>
      </c>
      <c r="K440" s="519" t="s">
        <v>778</v>
      </c>
      <c r="L440" s="519" t="s">
        <v>202</v>
      </c>
      <c r="M440" s="520">
        <v>619760</v>
      </c>
      <c r="N440" s="520">
        <v>619760</v>
      </c>
      <c r="O440" s="520">
        <v>622100</v>
      </c>
      <c r="P440" s="521">
        <v>622100</v>
      </c>
      <c r="Q440" s="522">
        <v>622100</v>
      </c>
      <c r="R440" s="522">
        <v>622100</v>
      </c>
      <c r="S440" s="514">
        <v>3</v>
      </c>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row>
    <row r="441" spans="1:53" s="38" customFormat="1" ht="47.25" customHeight="1">
      <c r="A441" s="507"/>
      <c r="B441" s="600" t="s">
        <v>898</v>
      </c>
      <c r="C441" s="527" t="s">
        <v>899</v>
      </c>
      <c r="D441" s="50" t="s">
        <v>787</v>
      </c>
      <c r="E441" s="50" t="s">
        <v>860</v>
      </c>
      <c r="F441" s="55" t="s">
        <v>136</v>
      </c>
      <c r="G441" s="518">
        <v>43466</v>
      </c>
      <c r="H441" s="609" t="s">
        <v>137</v>
      </c>
      <c r="I441" s="512" t="s">
        <v>14</v>
      </c>
      <c r="J441" s="512" t="s">
        <v>141</v>
      </c>
      <c r="K441" s="512" t="s">
        <v>812</v>
      </c>
      <c r="L441" s="512" t="s">
        <v>146</v>
      </c>
      <c r="M441" s="505">
        <f t="shared" ref="M441:R441" si="54">M442+M443</f>
        <v>5887500</v>
      </c>
      <c r="N441" s="505">
        <f t="shared" si="54"/>
        <v>5887500</v>
      </c>
      <c r="O441" s="505">
        <f t="shared" si="54"/>
        <v>5239000</v>
      </c>
      <c r="P441" s="513">
        <f>P442+P443</f>
        <v>5239000</v>
      </c>
      <c r="Q441" s="513">
        <f t="shared" si="54"/>
        <v>5239000</v>
      </c>
      <c r="R441" s="513">
        <f t="shared" si="54"/>
        <v>5239000</v>
      </c>
      <c r="S441" s="555"/>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row>
    <row r="442" spans="1:53" s="38" customFormat="1" ht="35.25" customHeight="1">
      <c r="A442" s="507"/>
      <c r="B442" s="601"/>
      <c r="C442" s="530"/>
      <c r="D442" s="531"/>
      <c r="E442" s="531"/>
      <c r="F442" s="56"/>
      <c r="G442" s="56"/>
      <c r="H442" s="611"/>
      <c r="I442" s="519" t="s">
        <v>14</v>
      </c>
      <c r="J442" s="519" t="s">
        <v>141</v>
      </c>
      <c r="K442" s="519" t="s">
        <v>812</v>
      </c>
      <c r="L442" s="519" t="s">
        <v>144</v>
      </c>
      <c r="M442" s="520">
        <v>0</v>
      </c>
      <c r="N442" s="520">
        <v>0</v>
      </c>
      <c r="O442" s="520">
        <v>0</v>
      </c>
      <c r="P442" s="521">
        <v>0</v>
      </c>
      <c r="Q442" s="522">
        <v>0</v>
      </c>
      <c r="R442" s="522">
        <v>0</v>
      </c>
      <c r="S442" s="514">
        <v>3</v>
      </c>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row>
    <row r="443" spans="1:53" s="38" customFormat="1" ht="31.5" customHeight="1">
      <c r="A443" s="507"/>
      <c r="B443" s="603"/>
      <c r="C443" s="536"/>
      <c r="D443" s="531"/>
      <c r="E443" s="531"/>
      <c r="F443" s="56"/>
      <c r="G443" s="56"/>
      <c r="H443" s="611"/>
      <c r="I443" s="519" t="s">
        <v>14</v>
      </c>
      <c r="J443" s="519" t="s">
        <v>141</v>
      </c>
      <c r="K443" s="519" t="s">
        <v>812</v>
      </c>
      <c r="L443" s="519" t="s">
        <v>202</v>
      </c>
      <c r="M443" s="520">
        <v>5887500</v>
      </c>
      <c r="N443" s="520">
        <v>5887500</v>
      </c>
      <c r="O443" s="520">
        <v>5239000</v>
      </c>
      <c r="P443" s="521">
        <v>5239000</v>
      </c>
      <c r="Q443" s="522">
        <v>5239000</v>
      </c>
      <c r="R443" s="522">
        <v>5239000</v>
      </c>
      <c r="S443" s="514">
        <v>3</v>
      </c>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row>
    <row r="444" spans="1:53" s="38" customFormat="1" ht="47.25" customHeight="1">
      <c r="A444" s="507"/>
      <c r="B444" s="600" t="s">
        <v>900</v>
      </c>
      <c r="C444" s="527" t="s">
        <v>901</v>
      </c>
      <c r="D444" s="531"/>
      <c r="E444" s="531"/>
      <c r="F444" s="56"/>
      <c r="G444" s="56"/>
      <c r="H444" s="611"/>
      <c r="I444" s="512" t="s">
        <v>14</v>
      </c>
      <c r="J444" s="512" t="s">
        <v>141</v>
      </c>
      <c r="K444" s="512" t="s">
        <v>816</v>
      </c>
      <c r="L444" s="512" t="s">
        <v>146</v>
      </c>
      <c r="M444" s="505">
        <f t="shared" ref="M444:R444" si="55">M445+M446</f>
        <v>1564800</v>
      </c>
      <c r="N444" s="505">
        <f t="shared" si="55"/>
        <v>1564800</v>
      </c>
      <c r="O444" s="505">
        <f t="shared" si="55"/>
        <v>1564900</v>
      </c>
      <c r="P444" s="513">
        <f t="shared" si="55"/>
        <v>1564900</v>
      </c>
      <c r="Q444" s="513">
        <f t="shared" si="55"/>
        <v>1564900</v>
      </c>
      <c r="R444" s="513">
        <f t="shared" si="55"/>
        <v>1564900</v>
      </c>
      <c r="S444" s="514"/>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row>
    <row r="445" spans="1:53" s="38" customFormat="1" ht="37.5" customHeight="1">
      <c r="A445" s="507"/>
      <c r="B445" s="601"/>
      <c r="C445" s="530"/>
      <c r="D445" s="531"/>
      <c r="E445" s="531"/>
      <c r="F445" s="56"/>
      <c r="G445" s="56"/>
      <c r="H445" s="611"/>
      <c r="I445" s="519" t="s">
        <v>14</v>
      </c>
      <c r="J445" s="519" t="s">
        <v>141</v>
      </c>
      <c r="K445" s="519" t="s">
        <v>816</v>
      </c>
      <c r="L445" s="519" t="s">
        <v>144</v>
      </c>
      <c r="M445" s="520">
        <v>0</v>
      </c>
      <c r="N445" s="520">
        <v>0</v>
      </c>
      <c r="O445" s="520">
        <v>0</v>
      </c>
      <c r="P445" s="521">
        <v>0</v>
      </c>
      <c r="Q445" s="522">
        <v>0</v>
      </c>
      <c r="R445" s="522">
        <v>0</v>
      </c>
      <c r="S445" s="514">
        <v>3</v>
      </c>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row>
    <row r="446" spans="1:53" s="38" customFormat="1" ht="36" customHeight="1">
      <c r="A446" s="507"/>
      <c r="B446" s="603"/>
      <c r="C446" s="536"/>
      <c r="D446" s="51"/>
      <c r="E446" s="51"/>
      <c r="F446" s="57"/>
      <c r="G446" s="57"/>
      <c r="H446" s="613"/>
      <c r="I446" s="519" t="s">
        <v>14</v>
      </c>
      <c r="J446" s="519" t="s">
        <v>141</v>
      </c>
      <c r="K446" s="519" t="s">
        <v>902</v>
      </c>
      <c r="L446" s="519" t="s">
        <v>202</v>
      </c>
      <c r="M446" s="520">
        <v>1564800</v>
      </c>
      <c r="N446" s="520">
        <v>1564800</v>
      </c>
      <c r="O446" s="520">
        <v>1564900</v>
      </c>
      <c r="P446" s="521">
        <v>1564900</v>
      </c>
      <c r="Q446" s="522">
        <v>1564900</v>
      </c>
      <c r="R446" s="522">
        <v>1564900</v>
      </c>
      <c r="S446" s="514">
        <v>3</v>
      </c>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row>
    <row r="447" spans="1:53" s="38" customFormat="1" ht="47.25" customHeight="1">
      <c r="A447" s="507"/>
      <c r="B447" s="600" t="s">
        <v>903</v>
      </c>
      <c r="C447" s="527" t="s">
        <v>904</v>
      </c>
      <c r="D447" s="50" t="s">
        <v>787</v>
      </c>
      <c r="E447" s="50" t="s">
        <v>905</v>
      </c>
      <c r="F447" s="55" t="s">
        <v>136</v>
      </c>
      <c r="G447" s="518">
        <v>44562</v>
      </c>
      <c r="H447" s="609" t="s">
        <v>137</v>
      </c>
      <c r="I447" s="512" t="s">
        <v>14</v>
      </c>
      <c r="J447" s="512" t="s">
        <v>141</v>
      </c>
      <c r="K447" s="512" t="s">
        <v>906</v>
      </c>
      <c r="L447" s="512" t="s">
        <v>146</v>
      </c>
      <c r="M447" s="505">
        <f t="shared" ref="M447:R447" si="56">M448</f>
        <v>0</v>
      </c>
      <c r="N447" s="505">
        <f t="shared" si="56"/>
        <v>0</v>
      </c>
      <c r="O447" s="505">
        <f t="shared" si="56"/>
        <v>0</v>
      </c>
      <c r="P447" s="513">
        <f t="shared" si="56"/>
        <v>0</v>
      </c>
      <c r="Q447" s="554">
        <f t="shared" si="56"/>
        <v>0</v>
      </c>
      <c r="R447" s="554">
        <f t="shared" si="56"/>
        <v>0</v>
      </c>
      <c r="S447" s="555"/>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row>
    <row r="448" spans="1:53" s="38" customFormat="1" ht="34.5" customHeight="1">
      <c r="A448" s="507"/>
      <c r="B448" s="601"/>
      <c r="C448" s="536"/>
      <c r="D448" s="531"/>
      <c r="E448" s="531"/>
      <c r="F448" s="56"/>
      <c r="G448" s="56"/>
      <c r="H448" s="611"/>
      <c r="I448" s="519" t="s">
        <v>14</v>
      </c>
      <c r="J448" s="519" t="s">
        <v>141</v>
      </c>
      <c r="K448" s="519" t="s">
        <v>906</v>
      </c>
      <c r="L448" s="519" t="s">
        <v>202</v>
      </c>
      <c r="M448" s="520">
        <v>0</v>
      </c>
      <c r="N448" s="520">
        <v>0</v>
      </c>
      <c r="O448" s="520">
        <v>0</v>
      </c>
      <c r="P448" s="521">
        <v>0</v>
      </c>
      <c r="Q448" s="522">
        <v>0</v>
      </c>
      <c r="R448" s="522">
        <v>0</v>
      </c>
      <c r="S448" s="514">
        <v>3</v>
      </c>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row>
    <row r="449" spans="1:602" s="38" customFormat="1" ht="47.25" customHeight="1">
      <c r="A449" s="507"/>
      <c r="B449" s="600" t="s">
        <v>907</v>
      </c>
      <c r="C449" s="527" t="s">
        <v>908</v>
      </c>
      <c r="D449" s="531"/>
      <c r="E449" s="531"/>
      <c r="F449" s="56"/>
      <c r="G449" s="56"/>
      <c r="H449" s="611"/>
      <c r="I449" s="512" t="s">
        <v>14</v>
      </c>
      <c r="J449" s="512" t="s">
        <v>141</v>
      </c>
      <c r="K449" s="512" t="s">
        <v>909</v>
      </c>
      <c r="L449" s="512" t="s">
        <v>146</v>
      </c>
      <c r="M449" s="505">
        <f t="shared" ref="M449:R449" si="57">M450</f>
        <v>0</v>
      </c>
      <c r="N449" s="505">
        <f t="shared" si="57"/>
        <v>0</v>
      </c>
      <c r="O449" s="505">
        <f t="shared" si="57"/>
        <v>0</v>
      </c>
      <c r="P449" s="513">
        <f t="shared" si="57"/>
        <v>29900</v>
      </c>
      <c r="Q449" s="554">
        <f t="shared" si="57"/>
        <v>0</v>
      </c>
      <c r="R449" s="554">
        <f t="shared" si="57"/>
        <v>0</v>
      </c>
      <c r="S449" s="555"/>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row>
    <row r="450" spans="1:602" s="38" customFormat="1" ht="37.5" customHeight="1">
      <c r="A450" s="507"/>
      <c r="B450" s="601"/>
      <c r="C450" s="536"/>
      <c r="D450" s="51"/>
      <c r="E450" s="51"/>
      <c r="F450" s="57"/>
      <c r="G450" s="57"/>
      <c r="H450" s="613"/>
      <c r="I450" s="519" t="s">
        <v>14</v>
      </c>
      <c r="J450" s="519" t="s">
        <v>141</v>
      </c>
      <c r="K450" s="519" t="s">
        <v>909</v>
      </c>
      <c r="L450" s="519" t="s">
        <v>144</v>
      </c>
      <c r="M450" s="520">
        <v>0</v>
      </c>
      <c r="N450" s="520">
        <v>0</v>
      </c>
      <c r="O450" s="520">
        <v>0</v>
      </c>
      <c r="P450" s="521">
        <v>29900</v>
      </c>
      <c r="Q450" s="522">
        <v>0</v>
      </c>
      <c r="R450" s="522">
        <v>0</v>
      </c>
      <c r="S450" s="514">
        <v>3</v>
      </c>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row>
    <row r="451" spans="1:602" s="38" customFormat="1" ht="56.25" customHeight="1">
      <c r="A451" s="507"/>
      <c r="B451" s="527" t="s">
        <v>910</v>
      </c>
      <c r="C451" s="527" t="s">
        <v>911</v>
      </c>
      <c r="D451" s="50" t="s">
        <v>787</v>
      </c>
      <c r="E451" s="50" t="s">
        <v>912</v>
      </c>
      <c r="F451" s="55" t="s">
        <v>136</v>
      </c>
      <c r="G451" s="518">
        <v>44778</v>
      </c>
      <c r="H451" s="609" t="s">
        <v>137</v>
      </c>
      <c r="I451" s="512" t="s">
        <v>14</v>
      </c>
      <c r="J451" s="512" t="s">
        <v>141</v>
      </c>
      <c r="K451" s="512" t="s">
        <v>913</v>
      </c>
      <c r="L451" s="512" t="s">
        <v>146</v>
      </c>
      <c r="M451" s="505">
        <f>M452+M453</f>
        <v>7092300</v>
      </c>
      <c r="N451" s="505">
        <f>N452+N453</f>
        <v>7092300</v>
      </c>
      <c r="O451" s="505">
        <f t="shared" ref="O451:R451" si="58">O452</f>
        <v>0</v>
      </c>
      <c r="P451" s="513">
        <f t="shared" si="58"/>
        <v>0</v>
      </c>
      <c r="Q451" s="554">
        <f t="shared" si="58"/>
        <v>0</v>
      </c>
      <c r="R451" s="554">
        <f t="shared" si="58"/>
        <v>0</v>
      </c>
      <c r="S451" s="514"/>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row>
    <row r="452" spans="1:602" s="38" customFormat="1" ht="45.75" customHeight="1">
      <c r="A452" s="507"/>
      <c r="B452" s="530"/>
      <c r="C452" s="530"/>
      <c r="D452" s="531"/>
      <c r="E452" s="531"/>
      <c r="F452" s="56"/>
      <c r="G452" s="56"/>
      <c r="H452" s="611"/>
      <c r="I452" s="519" t="s">
        <v>14</v>
      </c>
      <c r="J452" s="519" t="s">
        <v>141</v>
      </c>
      <c r="K452" s="519" t="s">
        <v>913</v>
      </c>
      <c r="L452" s="519" t="s">
        <v>353</v>
      </c>
      <c r="M452" s="520">
        <v>6687266.1299999999</v>
      </c>
      <c r="N452" s="520">
        <v>6687266.1299999999</v>
      </c>
      <c r="O452" s="520">
        <v>0</v>
      </c>
      <c r="P452" s="521">
        <v>0</v>
      </c>
      <c r="Q452" s="522">
        <v>0</v>
      </c>
      <c r="R452" s="522">
        <v>0</v>
      </c>
      <c r="S452" s="514">
        <v>3</v>
      </c>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row>
    <row r="453" spans="1:602" s="38" customFormat="1" ht="45.75" customHeight="1">
      <c r="A453" s="507"/>
      <c r="B453" s="536"/>
      <c r="C453" s="536"/>
      <c r="D453" s="531"/>
      <c r="E453" s="531"/>
      <c r="F453" s="56"/>
      <c r="G453" s="56"/>
      <c r="H453" s="611"/>
      <c r="I453" s="519" t="s">
        <v>14</v>
      </c>
      <c r="J453" s="519" t="s">
        <v>141</v>
      </c>
      <c r="K453" s="519" t="s">
        <v>913</v>
      </c>
      <c r="L453" s="519" t="s">
        <v>144</v>
      </c>
      <c r="M453" s="520">
        <v>405033.87</v>
      </c>
      <c r="N453" s="520">
        <v>405033.87</v>
      </c>
      <c r="O453" s="520"/>
      <c r="P453" s="617"/>
      <c r="Q453" s="618"/>
      <c r="R453" s="618"/>
      <c r="S453" s="514"/>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row>
    <row r="454" spans="1:602" s="38" customFormat="1" ht="59.25" customHeight="1">
      <c r="A454" s="507"/>
      <c r="B454" s="527" t="s">
        <v>914</v>
      </c>
      <c r="C454" s="527" t="s">
        <v>911</v>
      </c>
      <c r="D454" s="531"/>
      <c r="E454" s="531"/>
      <c r="F454" s="56"/>
      <c r="G454" s="56"/>
      <c r="H454" s="611"/>
      <c r="I454" s="512" t="s">
        <v>14</v>
      </c>
      <c r="J454" s="512" t="s">
        <v>141</v>
      </c>
      <c r="K454" s="512" t="s">
        <v>915</v>
      </c>
      <c r="L454" s="512" t="s">
        <v>146</v>
      </c>
      <c r="M454" s="505">
        <f>M456+M455</f>
        <v>373300</v>
      </c>
      <c r="N454" s="505">
        <f>N456+N455</f>
        <v>373300</v>
      </c>
      <c r="O454" s="505">
        <f t="shared" ref="O454:R454" si="59">O456+O455</f>
        <v>0</v>
      </c>
      <c r="P454" s="505">
        <f t="shared" si="59"/>
        <v>0</v>
      </c>
      <c r="Q454" s="505">
        <f t="shared" si="59"/>
        <v>0</v>
      </c>
      <c r="R454" s="505">
        <f t="shared" si="59"/>
        <v>0</v>
      </c>
      <c r="S454" s="555"/>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row>
    <row r="455" spans="1:602" s="38" customFormat="1" ht="59.25" customHeight="1">
      <c r="A455" s="507"/>
      <c r="B455" s="530"/>
      <c r="C455" s="530"/>
      <c r="D455" s="531"/>
      <c r="E455" s="531"/>
      <c r="F455" s="56"/>
      <c r="G455" s="56"/>
      <c r="H455" s="611"/>
      <c r="I455" s="519" t="s">
        <v>14</v>
      </c>
      <c r="J455" s="519" t="s">
        <v>141</v>
      </c>
      <c r="K455" s="519" t="s">
        <v>915</v>
      </c>
      <c r="L455" s="519" t="s">
        <v>353</v>
      </c>
      <c r="M455" s="520">
        <v>351963.75</v>
      </c>
      <c r="N455" s="520">
        <v>351963.75</v>
      </c>
      <c r="O455" s="520"/>
      <c r="P455" s="617"/>
      <c r="Q455" s="618"/>
      <c r="R455" s="618"/>
      <c r="S455" s="514"/>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row>
    <row r="456" spans="1:602" s="38" customFormat="1" ht="54" customHeight="1">
      <c r="A456" s="507"/>
      <c r="B456" s="536"/>
      <c r="C456" s="536"/>
      <c r="D456" s="51"/>
      <c r="E456" s="51"/>
      <c r="F456" s="57"/>
      <c r="G456" s="57"/>
      <c r="H456" s="613"/>
      <c r="I456" s="519" t="s">
        <v>14</v>
      </c>
      <c r="J456" s="519" t="s">
        <v>141</v>
      </c>
      <c r="K456" s="519" t="s">
        <v>915</v>
      </c>
      <c r="L456" s="519" t="s">
        <v>144</v>
      </c>
      <c r="M456" s="520">
        <v>21336.25</v>
      </c>
      <c r="N456" s="520">
        <v>21336.25</v>
      </c>
      <c r="O456" s="520">
        <v>0</v>
      </c>
      <c r="P456" s="521">
        <v>0</v>
      </c>
      <c r="Q456" s="522">
        <v>0</v>
      </c>
      <c r="R456" s="522">
        <v>0</v>
      </c>
      <c r="S456" s="514">
        <v>3</v>
      </c>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row>
    <row r="457" spans="1:602" s="38" customFormat="1" ht="65.25" customHeight="1">
      <c r="A457" s="507"/>
      <c r="B457" s="606" t="s">
        <v>916</v>
      </c>
      <c r="C457" s="527" t="s">
        <v>239</v>
      </c>
      <c r="D457" s="50" t="s">
        <v>787</v>
      </c>
      <c r="E457" s="50" t="s">
        <v>917</v>
      </c>
      <c r="F457" s="55" t="s">
        <v>136</v>
      </c>
      <c r="G457" s="518">
        <v>44441</v>
      </c>
      <c r="H457" s="609" t="s">
        <v>137</v>
      </c>
      <c r="I457" s="512" t="s">
        <v>14</v>
      </c>
      <c r="J457" s="512" t="s">
        <v>141</v>
      </c>
      <c r="K457" s="512" t="s">
        <v>240</v>
      </c>
      <c r="L457" s="512" t="s">
        <v>146</v>
      </c>
      <c r="M457" s="505">
        <f>M459+M458</f>
        <v>358494</v>
      </c>
      <c r="N457" s="505">
        <f>N459+N458</f>
        <v>358494</v>
      </c>
      <c r="O457" s="505">
        <f>O458+O459</f>
        <v>0</v>
      </c>
      <c r="P457" s="513">
        <f t="shared" ref="P457:R457" si="60">P458+P459</f>
        <v>0</v>
      </c>
      <c r="Q457" s="513">
        <f t="shared" si="60"/>
        <v>0</v>
      </c>
      <c r="R457" s="513">
        <f t="shared" si="60"/>
        <v>0</v>
      </c>
      <c r="S457" s="514"/>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row>
    <row r="458" spans="1:602" s="38" customFormat="1" ht="65.25" customHeight="1">
      <c r="A458" s="507"/>
      <c r="B458" s="610"/>
      <c r="C458" s="530"/>
      <c r="D458" s="531"/>
      <c r="E458" s="531"/>
      <c r="F458" s="56"/>
      <c r="G458" s="56"/>
      <c r="H458" s="611"/>
      <c r="I458" s="519" t="s">
        <v>14</v>
      </c>
      <c r="J458" s="519" t="s">
        <v>141</v>
      </c>
      <c r="K458" s="519" t="s">
        <v>240</v>
      </c>
      <c r="L458" s="519" t="s">
        <v>144</v>
      </c>
      <c r="M458" s="520">
        <v>0</v>
      </c>
      <c r="N458" s="520">
        <v>0</v>
      </c>
      <c r="O458" s="520">
        <v>0</v>
      </c>
      <c r="P458" s="521">
        <v>0</v>
      </c>
      <c r="Q458" s="522">
        <v>0</v>
      </c>
      <c r="R458" s="522">
        <v>0</v>
      </c>
      <c r="S458" s="514">
        <v>3</v>
      </c>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row>
    <row r="459" spans="1:602" s="38" customFormat="1" ht="65.25" customHeight="1">
      <c r="A459" s="507"/>
      <c r="B459" s="561" t="s">
        <v>918</v>
      </c>
      <c r="C459" s="536"/>
      <c r="D459" s="51"/>
      <c r="E459" s="51"/>
      <c r="F459" s="57"/>
      <c r="G459" s="57"/>
      <c r="H459" s="613"/>
      <c r="I459" s="519" t="s">
        <v>14</v>
      </c>
      <c r="J459" s="519" t="s">
        <v>141</v>
      </c>
      <c r="K459" s="519" t="s">
        <v>240</v>
      </c>
      <c r="L459" s="519" t="s">
        <v>202</v>
      </c>
      <c r="M459" s="520">
        <v>358494</v>
      </c>
      <c r="N459" s="520">
        <v>358494</v>
      </c>
      <c r="O459" s="520">
        <v>0</v>
      </c>
      <c r="P459" s="521">
        <v>0</v>
      </c>
      <c r="Q459" s="522">
        <v>0</v>
      </c>
      <c r="R459" s="522">
        <v>0</v>
      </c>
      <c r="S459" s="514">
        <v>3</v>
      </c>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row>
    <row r="460" spans="1:602" s="39" customFormat="1" ht="90.75" customHeight="1">
      <c r="A460" s="507"/>
      <c r="B460" s="508" t="s">
        <v>919</v>
      </c>
      <c r="C460" s="527" t="s">
        <v>920</v>
      </c>
      <c r="D460" s="50" t="s">
        <v>787</v>
      </c>
      <c r="E460" s="52" t="s">
        <v>783</v>
      </c>
      <c r="F460" s="52" t="s">
        <v>136</v>
      </c>
      <c r="G460" s="511">
        <v>39814</v>
      </c>
      <c r="H460" s="52" t="s">
        <v>137</v>
      </c>
      <c r="I460" s="548" t="s">
        <v>14</v>
      </c>
      <c r="J460" s="512" t="s">
        <v>4</v>
      </c>
      <c r="K460" s="512" t="s">
        <v>921</v>
      </c>
      <c r="L460" s="548" t="s">
        <v>146</v>
      </c>
      <c r="M460" s="505">
        <f t="shared" ref="M460:R460" si="61">M461+M462</f>
        <v>22855878.800000001</v>
      </c>
      <c r="N460" s="505">
        <f t="shared" si="61"/>
        <v>22855878.800000001</v>
      </c>
      <c r="O460" s="505">
        <f t="shared" si="61"/>
        <v>23358200</v>
      </c>
      <c r="P460" s="513">
        <f>P461+P462</f>
        <v>21304200</v>
      </c>
      <c r="Q460" s="554">
        <f t="shared" si="61"/>
        <v>21304200</v>
      </c>
      <c r="R460" s="554">
        <f t="shared" si="61"/>
        <v>21304200</v>
      </c>
      <c r="S460" s="528"/>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c r="DL460" s="38"/>
      <c r="DM460" s="38"/>
      <c r="DN460" s="38"/>
      <c r="DO460" s="38"/>
      <c r="DP460" s="38"/>
      <c r="DQ460" s="38"/>
      <c r="DR460" s="38"/>
      <c r="DS460" s="38"/>
      <c r="DT460" s="38"/>
      <c r="DU460" s="38"/>
      <c r="DV460" s="38"/>
      <c r="DW460" s="38"/>
      <c r="DX460" s="38"/>
      <c r="DY460" s="38"/>
      <c r="DZ460" s="38"/>
      <c r="EA460" s="38"/>
      <c r="EB460" s="38"/>
      <c r="EC460" s="38"/>
      <c r="ED460" s="38"/>
      <c r="EE460" s="38"/>
      <c r="EF460" s="38"/>
      <c r="EG460" s="38"/>
      <c r="EH460" s="38"/>
      <c r="EI460" s="38"/>
      <c r="EJ460" s="38"/>
      <c r="EK460" s="38"/>
      <c r="EL460" s="38"/>
      <c r="EM460" s="38"/>
      <c r="EN460" s="38"/>
      <c r="EO460" s="38"/>
      <c r="EP460" s="38"/>
      <c r="EQ460" s="38"/>
      <c r="ER460" s="38"/>
      <c r="ES460" s="38"/>
      <c r="ET460" s="38"/>
      <c r="EU460" s="38"/>
      <c r="EV460" s="38"/>
      <c r="EW460" s="38"/>
      <c r="EX460" s="38"/>
      <c r="EY460" s="38"/>
      <c r="EZ460" s="38"/>
      <c r="FA460" s="38"/>
      <c r="FB460" s="38"/>
      <c r="FC460" s="38"/>
      <c r="FD460" s="38"/>
      <c r="FE460" s="38"/>
      <c r="FF460" s="38"/>
      <c r="FG460" s="38"/>
      <c r="FH460" s="38"/>
      <c r="FI460" s="38"/>
      <c r="FJ460" s="38"/>
      <c r="FK460" s="38"/>
      <c r="FL460" s="38"/>
      <c r="FM460" s="38"/>
      <c r="FN460" s="38"/>
      <c r="FO460" s="38"/>
      <c r="FP460" s="38"/>
      <c r="FQ460" s="38"/>
      <c r="FR460" s="38"/>
      <c r="FS460" s="38"/>
      <c r="FT460" s="38"/>
      <c r="FU460" s="38"/>
      <c r="FV460" s="38"/>
      <c r="FW460" s="38"/>
      <c r="FX460" s="38"/>
      <c r="FY460" s="38"/>
      <c r="FZ460" s="38"/>
      <c r="GA460" s="38"/>
      <c r="GB460" s="38"/>
      <c r="GC460" s="38"/>
      <c r="GD460" s="38"/>
      <c r="GE460" s="38"/>
      <c r="GF460" s="38"/>
      <c r="GG460" s="38"/>
      <c r="GH460" s="38"/>
      <c r="GI460" s="38"/>
      <c r="GJ460" s="38"/>
      <c r="GK460" s="38"/>
      <c r="GL460" s="38"/>
      <c r="GM460" s="38"/>
      <c r="GN460" s="38"/>
      <c r="GO460" s="38"/>
      <c r="GP460" s="38"/>
      <c r="GQ460" s="38"/>
      <c r="GR460" s="38"/>
      <c r="GS460" s="38"/>
      <c r="GT460" s="38"/>
      <c r="GU460" s="38"/>
      <c r="GV460" s="38"/>
      <c r="GW460" s="38"/>
      <c r="GX460" s="38"/>
      <c r="GY460" s="38"/>
      <c r="GZ460" s="38"/>
      <c r="HA460" s="38"/>
      <c r="HB460" s="38"/>
      <c r="HC460" s="38"/>
      <c r="HD460" s="38"/>
      <c r="HE460" s="38"/>
      <c r="HF460" s="38"/>
      <c r="HG460" s="38"/>
      <c r="HH460" s="38"/>
      <c r="HI460" s="38"/>
      <c r="HJ460" s="38"/>
      <c r="HK460" s="38"/>
      <c r="HL460" s="38"/>
      <c r="HM460" s="38"/>
      <c r="HN460" s="38"/>
      <c r="HO460" s="38"/>
      <c r="HP460" s="38"/>
      <c r="HQ460" s="38"/>
      <c r="HR460" s="38"/>
      <c r="HS460" s="38"/>
      <c r="HT460" s="38"/>
      <c r="HU460" s="38"/>
      <c r="HV460" s="38"/>
      <c r="HW460" s="38"/>
      <c r="HX460" s="38"/>
      <c r="HY460" s="38"/>
      <c r="HZ460" s="38"/>
      <c r="IA460" s="38"/>
      <c r="IB460" s="38"/>
      <c r="IC460" s="38"/>
      <c r="ID460" s="38"/>
      <c r="IE460" s="38"/>
      <c r="IF460" s="38"/>
      <c r="IG460" s="38"/>
      <c r="IH460" s="38"/>
      <c r="II460" s="38"/>
      <c r="IJ460" s="38"/>
      <c r="IK460" s="38"/>
      <c r="IL460" s="38"/>
      <c r="IM460" s="38"/>
      <c r="IN460" s="38"/>
      <c r="IO460" s="38"/>
      <c r="IP460" s="38"/>
      <c r="IQ460" s="38"/>
      <c r="IR460" s="38"/>
      <c r="IS460" s="38"/>
      <c r="IT460" s="38"/>
      <c r="IU460" s="38"/>
      <c r="IV460" s="38"/>
      <c r="IW460" s="38"/>
      <c r="IX460" s="38"/>
      <c r="IY460" s="38"/>
      <c r="IZ460" s="38"/>
      <c r="JA460" s="38"/>
      <c r="JB460" s="38"/>
      <c r="JC460" s="38"/>
      <c r="JD460" s="38"/>
      <c r="JE460" s="38"/>
      <c r="JF460" s="38"/>
      <c r="JG460" s="38"/>
      <c r="JH460" s="38"/>
      <c r="JI460" s="38"/>
      <c r="JJ460" s="38"/>
      <c r="JK460" s="38"/>
      <c r="JL460" s="38"/>
      <c r="JM460" s="38"/>
      <c r="JN460" s="38"/>
      <c r="JO460" s="38"/>
      <c r="JP460" s="38"/>
      <c r="JQ460" s="38"/>
      <c r="JR460" s="38"/>
      <c r="JS460" s="38"/>
      <c r="JT460" s="38"/>
      <c r="JU460" s="38"/>
      <c r="JV460" s="38"/>
      <c r="JW460" s="38"/>
      <c r="JX460" s="38"/>
      <c r="JY460" s="38"/>
      <c r="JZ460" s="38"/>
      <c r="KA460" s="38"/>
      <c r="KB460" s="38"/>
      <c r="KC460" s="38"/>
      <c r="KD460" s="38"/>
      <c r="KE460" s="38"/>
      <c r="KF460" s="38"/>
      <c r="KG460" s="38"/>
      <c r="KH460" s="38"/>
      <c r="KI460" s="38"/>
      <c r="KJ460" s="38"/>
      <c r="KK460" s="38"/>
      <c r="KL460" s="38"/>
      <c r="KM460" s="38"/>
      <c r="KN460" s="38"/>
      <c r="KO460" s="38"/>
      <c r="KP460" s="38"/>
      <c r="KQ460" s="38"/>
      <c r="KR460" s="38"/>
      <c r="KS460" s="38"/>
      <c r="KT460" s="38"/>
      <c r="KU460" s="38"/>
      <c r="KV460" s="38"/>
      <c r="KW460" s="38"/>
      <c r="KX460" s="38"/>
      <c r="KY460" s="38"/>
      <c r="KZ460" s="38"/>
      <c r="LA460" s="38"/>
      <c r="LB460" s="38"/>
      <c r="LC460" s="38"/>
      <c r="LD460" s="38"/>
      <c r="LE460" s="38"/>
      <c r="LF460" s="38"/>
      <c r="LG460" s="38"/>
      <c r="LH460" s="38"/>
      <c r="LI460" s="38"/>
      <c r="LJ460" s="38"/>
      <c r="LK460" s="38"/>
      <c r="LL460" s="38"/>
      <c r="LM460" s="38"/>
      <c r="LN460" s="38"/>
      <c r="LO460" s="38"/>
      <c r="LP460" s="38"/>
      <c r="LQ460" s="38"/>
      <c r="LR460" s="38"/>
      <c r="LS460" s="38"/>
      <c r="LT460" s="38"/>
      <c r="LU460" s="38"/>
      <c r="LV460" s="38"/>
      <c r="LW460" s="38"/>
      <c r="LX460" s="38"/>
      <c r="LY460" s="38"/>
      <c r="LZ460" s="38"/>
      <c r="MA460" s="38"/>
      <c r="MB460" s="38"/>
      <c r="MC460" s="38"/>
      <c r="MD460" s="38"/>
      <c r="ME460" s="38"/>
      <c r="MF460" s="38"/>
      <c r="MG460" s="38"/>
      <c r="MH460" s="38"/>
      <c r="MI460" s="38"/>
      <c r="MJ460" s="38"/>
      <c r="MK460" s="38"/>
      <c r="ML460" s="38"/>
      <c r="MM460" s="38"/>
      <c r="MN460" s="38"/>
      <c r="MO460" s="38"/>
      <c r="MP460" s="38"/>
      <c r="MQ460" s="38"/>
      <c r="MR460" s="38"/>
      <c r="MS460" s="38"/>
      <c r="MT460" s="38"/>
      <c r="MU460" s="38"/>
      <c r="MV460" s="38"/>
      <c r="MW460" s="38"/>
      <c r="MX460" s="38"/>
      <c r="MY460" s="38"/>
      <c r="MZ460" s="38"/>
      <c r="NA460" s="38"/>
      <c r="NB460" s="38"/>
      <c r="NC460" s="38"/>
      <c r="ND460" s="38"/>
      <c r="NE460" s="38"/>
      <c r="NF460" s="38"/>
      <c r="NG460" s="38"/>
      <c r="NH460" s="38"/>
      <c r="NI460" s="38"/>
      <c r="NJ460" s="38"/>
      <c r="NK460" s="38"/>
      <c r="NL460" s="38"/>
      <c r="NM460" s="38"/>
      <c r="NN460" s="38"/>
      <c r="NO460" s="38"/>
      <c r="NP460" s="38"/>
      <c r="NQ460" s="38"/>
      <c r="NR460" s="38"/>
      <c r="NS460" s="38"/>
      <c r="NT460" s="38"/>
      <c r="NU460" s="38"/>
      <c r="NV460" s="38"/>
      <c r="NW460" s="38"/>
      <c r="NX460" s="38"/>
      <c r="NY460" s="38"/>
      <c r="NZ460" s="38"/>
      <c r="OA460" s="38"/>
      <c r="OB460" s="38"/>
      <c r="OC460" s="38"/>
      <c r="OD460" s="38"/>
      <c r="OE460" s="38"/>
      <c r="OF460" s="38"/>
      <c r="OG460" s="38"/>
      <c r="OH460" s="38"/>
      <c r="OI460" s="38"/>
      <c r="OJ460" s="38"/>
      <c r="OK460" s="38"/>
      <c r="OL460" s="38"/>
      <c r="OM460" s="38"/>
      <c r="ON460" s="38"/>
      <c r="OO460" s="38"/>
      <c r="OP460" s="38"/>
      <c r="OQ460" s="38"/>
      <c r="OR460" s="38"/>
      <c r="OS460" s="38"/>
      <c r="OT460" s="38"/>
      <c r="OU460" s="38"/>
      <c r="OV460" s="38"/>
      <c r="OW460" s="38"/>
      <c r="OX460" s="38"/>
      <c r="OY460" s="38"/>
      <c r="OZ460" s="38"/>
      <c r="PA460" s="38"/>
      <c r="PB460" s="38"/>
      <c r="PC460" s="38"/>
      <c r="PD460" s="38"/>
      <c r="PE460" s="38"/>
      <c r="PF460" s="38"/>
      <c r="PG460" s="38"/>
      <c r="PH460" s="38"/>
      <c r="PI460" s="38"/>
      <c r="PJ460" s="38"/>
      <c r="PK460" s="38"/>
      <c r="PL460" s="38"/>
      <c r="PM460" s="38"/>
      <c r="PN460" s="38"/>
      <c r="PO460" s="38"/>
      <c r="PP460" s="38"/>
      <c r="PQ460" s="38"/>
      <c r="PR460" s="38"/>
      <c r="PS460" s="38"/>
      <c r="PT460" s="38"/>
      <c r="PU460" s="38"/>
      <c r="PV460" s="38"/>
      <c r="PW460" s="38"/>
      <c r="PX460" s="38"/>
      <c r="PY460" s="38"/>
      <c r="PZ460" s="38"/>
      <c r="QA460" s="38"/>
      <c r="QB460" s="38"/>
      <c r="QC460" s="38"/>
      <c r="QD460" s="38"/>
      <c r="QE460" s="38"/>
      <c r="QF460" s="38"/>
      <c r="QG460" s="38"/>
      <c r="QH460" s="38"/>
      <c r="QI460" s="38"/>
      <c r="QJ460" s="38"/>
      <c r="QK460" s="38"/>
      <c r="QL460" s="38"/>
      <c r="QM460" s="38"/>
      <c r="QN460" s="38"/>
      <c r="QO460" s="38"/>
      <c r="QP460" s="38"/>
      <c r="QQ460" s="38"/>
      <c r="QR460" s="38"/>
      <c r="QS460" s="38"/>
      <c r="QT460" s="38"/>
      <c r="QU460" s="38"/>
      <c r="QV460" s="38"/>
      <c r="QW460" s="38"/>
      <c r="QX460" s="38"/>
      <c r="QY460" s="38"/>
      <c r="QZ460" s="38"/>
      <c r="RA460" s="38"/>
      <c r="RB460" s="38"/>
      <c r="RC460" s="38"/>
      <c r="RD460" s="38"/>
      <c r="RE460" s="38"/>
      <c r="RF460" s="38"/>
      <c r="RG460" s="38"/>
      <c r="RH460" s="38"/>
      <c r="RI460" s="38"/>
      <c r="RJ460" s="38"/>
      <c r="RK460" s="38"/>
      <c r="RL460" s="38"/>
      <c r="RM460" s="38"/>
      <c r="RN460" s="38"/>
      <c r="RO460" s="38"/>
      <c r="RP460" s="38"/>
      <c r="RQ460" s="38"/>
      <c r="RR460" s="38"/>
      <c r="RS460" s="38"/>
      <c r="RT460" s="38"/>
      <c r="RU460" s="38"/>
      <c r="RV460" s="38"/>
      <c r="RW460" s="38"/>
      <c r="RX460" s="38"/>
      <c r="RY460" s="38"/>
      <c r="RZ460" s="38"/>
      <c r="SA460" s="38"/>
      <c r="SB460" s="38"/>
      <c r="SC460" s="38"/>
      <c r="SD460" s="38"/>
      <c r="SE460" s="38"/>
      <c r="SF460" s="38"/>
      <c r="SG460" s="38"/>
      <c r="SH460" s="38"/>
      <c r="SI460" s="38"/>
      <c r="SJ460" s="38"/>
      <c r="SK460" s="38"/>
      <c r="SL460" s="38"/>
      <c r="SM460" s="38"/>
      <c r="SN460" s="38"/>
      <c r="SO460" s="38"/>
      <c r="SP460" s="38"/>
      <c r="SQ460" s="38"/>
      <c r="SR460" s="38"/>
      <c r="SS460" s="38"/>
      <c r="ST460" s="38"/>
      <c r="SU460" s="38"/>
      <c r="SV460" s="38"/>
      <c r="SW460" s="38"/>
      <c r="SX460" s="38"/>
      <c r="SY460" s="38"/>
      <c r="SZ460" s="38"/>
      <c r="TA460" s="38"/>
      <c r="TB460" s="38"/>
      <c r="TC460" s="38"/>
      <c r="TD460" s="38"/>
      <c r="TE460" s="38"/>
      <c r="TF460" s="38"/>
      <c r="TG460" s="38"/>
      <c r="TH460" s="38"/>
      <c r="TI460" s="38"/>
      <c r="TJ460" s="38"/>
      <c r="TK460" s="38"/>
      <c r="TL460" s="38"/>
      <c r="TM460" s="38"/>
      <c r="TN460" s="38"/>
      <c r="TO460" s="38"/>
      <c r="TP460" s="38"/>
      <c r="TQ460" s="38"/>
      <c r="TR460" s="38"/>
      <c r="TS460" s="38"/>
      <c r="TT460" s="38"/>
      <c r="TU460" s="38"/>
      <c r="TV460" s="38"/>
      <c r="TW460" s="38"/>
      <c r="TX460" s="38"/>
      <c r="TY460" s="38"/>
      <c r="TZ460" s="38"/>
      <c r="UA460" s="38"/>
      <c r="UB460" s="38"/>
      <c r="UC460" s="38"/>
      <c r="UD460" s="38"/>
      <c r="UE460" s="38"/>
      <c r="UF460" s="38"/>
      <c r="UG460" s="38"/>
      <c r="UH460" s="38"/>
      <c r="UI460" s="38"/>
      <c r="UJ460" s="38"/>
      <c r="UK460" s="38"/>
      <c r="UL460" s="38"/>
      <c r="UM460" s="38"/>
      <c r="UN460" s="38"/>
      <c r="UO460" s="38"/>
      <c r="UP460" s="38"/>
      <c r="UQ460" s="38"/>
      <c r="UR460" s="38"/>
      <c r="US460" s="38"/>
      <c r="UT460" s="38"/>
      <c r="UU460" s="38"/>
      <c r="UV460" s="38"/>
      <c r="UW460" s="38"/>
      <c r="UX460" s="38"/>
      <c r="UY460" s="38"/>
      <c r="UZ460" s="38"/>
      <c r="VA460" s="38"/>
      <c r="VB460" s="38"/>
      <c r="VC460" s="38"/>
      <c r="VD460" s="38"/>
      <c r="VE460" s="38"/>
      <c r="VF460" s="38"/>
      <c r="VG460" s="38"/>
      <c r="VH460" s="38"/>
      <c r="VI460" s="38"/>
      <c r="VJ460" s="38"/>
      <c r="VK460" s="38"/>
      <c r="VL460" s="38"/>
      <c r="VM460" s="38"/>
      <c r="VN460" s="38"/>
      <c r="VO460" s="38"/>
      <c r="VP460" s="38"/>
      <c r="VQ460" s="38"/>
      <c r="VR460" s="38"/>
      <c r="VS460" s="38"/>
      <c r="VT460" s="38"/>
      <c r="VU460" s="38"/>
      <c r="VV460" s="38"/>
      <c r="VW460" s="38"/>
      <c r="VX460" s="38"/>
      <c r="VY460" s="38"/>
      <c r="VZ460" s="38"/>
      <c r="WA460" s="38"/>
      <c r="WB460" s="38"/>
      <c r="WC460" s="38"/>
      <c r="WD460" s="38"/>
    </row>
    <row r="461" spans="1:602" s="37" customFormat="1" ht="58.5" customHeight="1">
      <c r="A461" s="507"/>
      <c r="B461" s="542"/>
      <c r="C461" s="530"/>
      <c r="D461" s="531"/>
      <c r="E461" s="55" t="s">
        <v>827</v>
      </c>
      <c r="F461" s="55" t="s">
        <v>136</v>
      </c>
      <c r="G461" s="518">
        <v>43830</v>
      </c>
      <c r="H461" s="55" t="s">
        <v>137</v>
      </c>
      <c r="I461" s="533" t="s">
        <v>14</v>
      </c>
      <c r="J461" s="533" t="s">
        <v>4</v>
      </c>
      <c r="K461" s="533" t="s">
        <v>921</v>
      </c>
      <c r="L461" s="533" t="s">
        <v>10</v>
      </c>
      <c r="M461" s="520">
        <v>18739502</v>
      </c>
      <c r="N461" s="520">
        <v>18739502</v>
      </c>
      <c r="O461" s="520">
        <v>21377200</v>
      </c>
      <c r="P461" s="534">
        <v>21304200</v>
      </c>
      <c r="Q461" s="520">
        <v>21304200</v>
      </c>
      <c r="R461" s="520">
        <v>21304200</v>
      </c>
      <c r="S461" s="514">
        <v>3</v>
      </c>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c r="DL461" s="38"/>
      <c r="DM461" s="38"/>
      <c r="DN461" s="38"/>
      <c r="DO461" s="38"/>
      <c r="DP461" s="38"/>
      <c r="DQ461" s="38"/>
      <c r="DR461" s="38"/>
      <c r="DS461" s="38"/>
      <c r="DT461" s="38"/>
      <c r="DU461" s="38"/>
      <c r="DV461" s="38"/>
      <c r="DW461" s="38"/>
      <c r="DX461" s="38"/>
      <c r="DY461" s="38"/>
      <c r="DZ461" s="38"/>
      <c r="EA461" s="38"/>
      <c r="EB461" s="38"/>
      <c r="EC461" s="38"/>
      <c r="ED461" s="38"/>
      <c r="EE461" s="38"/>
      <c r="EF461" s="38"/>
      <c r="EG461" s="38"/>
      <c r="EH461" s="38"/>
      <c r="EI461" s="38"/>
      <c r="EJ461" s="38"/>
      <c r="EK461" s="38"/>
      <c r="EL461" s="38"/>
      <c r="EM461" s="38"/>
      <c r="EN461" s="38"/>
      <c r="EO461" s="38"/>
      <c r="EP461" s="38"/>
      <c r="EQ461" s="38"/>
      <c r="ER461" s="38"/>
      <c r="ES461" s="38"/>
      <c r="ET461" s="38"/>
      <c r="EU461" s="38"/>
      <c r="EV461" s="38"/>
      <c r="EW461" s="38"/>
      <c r="EX461" s="38"/>
      <c r="EY461" s="38"/>
      <c r="EZ461" s="38"/>
      <c r="FA461" s="38"/>
      <c r="FB461" s="38"/>
      <c r="FC461" s="38"/>
      <c r="FD461" s="38"/>
      <c r="FE461" s="38"/>
      <c r="FF461" s="38"/>
      <c r="FG461" s="38"/>
      <c r="FH461" s="38"/>
      <c r="FI461" s="38"/>
      <c r="FJ461" s="38"/>
      <c r="FK461" s="38"/>
      <c r="FL461" s="38"/>
      <c r="FM461" s="38"/>
      <c r="FN461" s="38"/>
      <c r="FO461" s="38"/>
      <c r="FP461" s="38"/>
      <c r="FQ461" s="38"/>
      <c r="FR461" s="38"/>
      <c r="FS461" s="38"/>
      <c r="FT461" s="38"/>
      <c r="FU461" s="38"/>
      <c r="FV461" s="38"/>
      <c r="FW461" s="38"/>
      <c r="FX461" s="38"/>
      <c r="FY461" s="38"/>
      <c r="FZ461" s="38"/>
      <c r="GA461" s="38"/>
      <c r="GB461" s="38"/>
      <c r="GC461" s="38"/>
      <c r="GD461" s="38"/>
      <c r="GE461" s="38"/>
      <c r="GF461" s="38"/>
      <c r="GG461" s="38"/>
      <c r="GH461" s="38"/>
      <c r="GI461" s="38"/>
      <c r="GJ461" s="38"/>
      <c r="GK461" s="38"/>
      <c r="GL461" s="38"/>
      <c r="GM461" s="38"/>
      <c r="GN461" s="38"/>
      <c r="GO461" s="38"/>
      <c r="GP461" s="38"/>
      <c r="GQ461" s="38"/>
      <c r="GR461" s="38"/>
      <c r="GS461" s="38"/>
      <c r="GT461" s="38"/>
      <c r="GU461" s="38"/>
      <c r="GV461" s="38"/>
      <c r="GW461" s="38"/>
      <c r="GX461" s="38"/>
      <c r="GY461" s="38"/>
      <c r="GZ461" s="38"/>
      <c r="HA461" s="38"/>
      <c r="HB461" s="38"/>
      <c r="HC461" s="38"/>
      <c r="HD461" s="38"/>
      <c r="HE461" s="38"/>
      <c r="HF461" s="38"/>
      <c r="HG461" s="38"/>
      <c r="HH461" s="38"/>
      <c r="HI461" s="38"/>
      <c r="HJ461" s="38"/>
      <c r="HK461" s="38"/>
      <c r="HL461" s="38"/>
      <c r="HM461" s="38"/>
      <c r="HN461" s="38"/>
      <c r="HO461" s="38"/>
      <c r="HP461" s="38"/>
      <c r="HQ461" s="38"/>
      <c r="HR461" s="38"/>
      <c r="HS461" s="38"/>
      <c r="HT461" s="38"/>
      <c r="HU461" s="38"/>
      <c r="HV461" s="38"/>
      <c r="HW461" s="38"/>
      <c r="HX461" s="38"/>
      <c r="HY461" s="38"/>
      <c r="HZ461" s="38"/>
      <c r="IA461" s="38"/>
      <c r="IB461" s="38"/>
      <c r="IC461" s="38"/>
      <c r="ID461" s="38"/>
      <c r="IE461" s="38"/>
      <c r="IF461" s="38"/>
      <c r="IG461" s="38"/>
      <c r="IH461" s="38"/>
      <c r="II461" s="38"/>
      <c r="IJ461" s="38"/>
      <c r="IK461" s="38"/>
      <c r="IL461" s="38"/>
      <c r="IM461" s="38"/>
      <c r="IN461" s="38"/>
      <c r="IO461" s="38"/>
      <c r="IP461" s="38"/>
      <c r="IQ461" s="38"/>
      <c r="IR461" s="38"/>
      <c r="IS461" s="38"/>
      <c r="IT461" s="38"/>
      <c r="IU461" s="38"/>
      <c r="IV461" s="38"/>
      <c r="IW461" s="38"/>
      <c r="IX461" s="38"/>
      <c r="IY461" s="38"/>
      <c r="IZ461" s="38"/>
      <c r="JA461" s="38"/>
      <c r="JB461" s="38"/>
      <c r="JC461" s="38"/>
      <c r="JD461" s="38"/>
      <c r="JE461" s="38"/>
      <c r="JF461" s="38"/>
      <c r="JG461" s="38"/>
      <c r="JH461" s="38"/>
      <c r="JI461" s="38"/>
      <c r="JJ461" s="38"/>
      <c r="JK461" s="38"/>
      <c r="JL461" s="38"/>
      <c r="JM461" s="38"/>
      <c r="JN461" s="38"/>
      <c r="JO461" s="38"/>
      <c r="JP461" s="38"/>
      <c r="JQ461" s="38"/>
      <c r="JR461" s="38"/>
      <c r="JS461" s="38"/>
      <c r="JT461" s="38"/>
      <c r="JU461" s="38"/>
      <c r="JV461" s="38"/>
      <c r="JW461" s="38"/>
      <c r="JX461" s="38"/>
      <c r="JY461" s="38"/>
      <c r="JZ461" s="38"/>
      <c r="KA461" s="38"/>
      <c r="KB461" s="38"/>
      <c r="KC461" s="38"/>
      <c r="KD461" s="38"/>
      <c r="KE461" s="38"/>
      <c r="KF461" s="38"/>
      <c r="KG461" s="38"/>
      <c r="KH461" s="38"/>
      <c r="KI461" s="38"/>
      <c r="KJ461" s="38"/>
      <c r="KK461" s="38"/>
      <c r="KL461" s="38"/>
      <c r="KM461" s="38"/>
      <c r="KN461" s="38"/>
      <c r="KO461" s="38"/>
      <c r="KP461" s="38"/>
      <c r="KQ461" s="38"/>
      <c r="KR461" s="38"/>
      <c r="KS461" s="38"/>
      <c r="KT461" s="38"/>
      <c r="KU461" s="38"/>
      <c r="KV461" s="38"/>
      <c r="KW461" s="38"/>
      <c r="KX461" s="38"/>
      <c r="KY461" s="38"/>
      <c r="KZ461" s="38"/>
      <c r="LA461" s="38"/>
      <c r="LB461" s="38"/>
      <c r="LC461" s="38"/>
      <c r="LD461" s="38"/>
      <c r="LE461" s="38"/>
      <c r="LF461" s="38"/>
      <c r="LG461" s="38"/>
      <c r="LH461" s="38"/>
      <c r="LI461" s="38"/>
      <c r="LJ461" s="38"/>
      <c r="LK461" s="38"/>
      <c r="LL461" s="38"/>
      <c r="LM461" s="38"/>
      <c r="LN461" s="38"/>
      <c r="LO461" s="38"/>
      <c r="LP461" s="38"/>
      <c r="LQ461" s="38"/>
      <c r="LR461" s="38"/>
      <c r="LS461" s="38"/>
      <c r="LT461" s="38"/>
      <c r="LU461" s="38"/>
      <c r="LV461" s="38"/>
      <c r="LW461" s="38"/>
      <c r="LX461" s="38"/>
      <c r="LY461" s="38"/>
      <c r="LZ461" s="38"/>
      <c r="MA461" s="38"/>
      <c r="MB461" s="38"/>
      <c r="MC461" s="38"/>
      <c r="MD461" s="38"/>
      <c r="ME461" s="38"/>
      <c r="MF461" s="38"/>
      <c r="MG461" s="38"/>
      <c r="MH461" s="38"/>
      <c r="MI461" s="38"/>
      <c r="MJ461" s="38"/>
      <c r="MK461" s="38"/>
      <c r="ML461" s="38"/>
      <c r="MM461" s="38"/>
      <c r="MN461" s="38"/>
      <c r="MO461" s="38"/>
      <c r="MP461" s="38"/>
      <c r="MQ461" s="38"/>
      <c r="MR461" s="38"/>
      <c r="MS461" s="38"/>
      <c r="MT461" s="38"/>
      <c r="MU461" s="38"/>
      <c r="MV461" s="38"/>
      <c r="MW461" s="38"/>
      <c r="MX461" s="38"/>
      <c r="MY461" s="38"/>
      <c r="MZ461" s="38"/>
      <c r="NA461" s="38"/>
      <c r="NB461" s="38"/>
      <c r="NC461" s="38"/>
      <c r="ND461" s="38"/>
      <c r="NE461" s="38"/>
      <c r="NF461" s="38"/>
      <c r="NG461" s="38"/>
      <c r="NH461" s="38"/>
      <c r="NI461" s="38"/>
      <c r="NJ461" s="38"/>
      <c r="NK461" s="38"/>
      <c r="NL461" s="38"/>
      <c r="NM461" s="38"/>
      <c r="NN461" s="38"/>
      <c r="NO461" s="38"/>
      <c r="NP461" s="38"/>
      <c r="NQ461" s="38"/>
      <c r="NR461" s="38"/>
      <c r="NS461" s="38"/>
      <c r="NT461" s="38"/>
      <c r="NU461" s="38"/>
      <c r="NV461" s="38"/>
      <c r="NW461" s="38"/>
      <c r="NX461" s="38"/>
      <c r="NY461" s="38"/>
      <c r="NZ461" s="38"/>
      <c r="OA461" s="38"/>
      <c r="OB461" s="38"/>
      <c r="OC461" s="38"/>
      <c r="OD461" s="38"/>
      <c r="OE461" s="38"/>
      <c r="OF461" s="38"/>
      <c r="OG461" s="38"/>
      <c r="OH461" s="38"/>
      <c r="OI461" s="38"/>
      <c r="OJ461" s="38"/>
      <c r="OK461" s="38"/>
      <c r="OL461" s="38"/>
      <c r="OM461" s="38"/>
      <c r="ON461" s="38"/>
      <c r="OO461" s="38"/>
      <c r="OP461" s="38"/>
      <c r="OQ461" s="38"/>
      <c r="OR461" s="38"/>
      <c r="OS461" s="38"/>
      <c r="OT461" s="38"/>
      <c r="OU461" s="38"/>
      <c r="OV461" s="38"/>
      <c r="OW461" s="38"/>
      <c r="OX461" s="38"/>
      <c r="OY461" s="38"/>
      <c r="OZ461" s="38"/>
      <c r="PA461" s="38"/>
      <c r="PB461" s="38"/>
      <c r="PC461" s="38"/>
      <c r="PD461" s="38"/>
      <c r="PE461" s="38"/>
      <c r="PF461" s="38"/>
      <c r="PG461" s="38"/>
      <c r="PH461" s="38"/>
      <c r="PI461" s="38"/>
      <c r="PJ461" s="38"/>
      <c r="PK461" s="38"/>
      <c r="PL461" s="38"/>
      <c r="PM461" s="38"/>
      <c r="PN461" s="38"/>
      <c r="PO461" s="38"/>
      <c r="PP461" s="38"/>
      <c r="PQ461" s="38"/>
      <c r="PR461" s="38"/>
      <c r="PS461" s="38"/>
      <c r="PT461" s="38"/>
      <c r="PU461" s="38"/>
      <c r="PV461" s="38"/>
      <c r="PW461" s="38"/>
      <c r="PX461" s="38"/>
      <c r="PY461" s="38"/>
      <c r="PZ461" s="38"/>
      <c r="QA461" s="38"/>
      <c r="QB461" s="38"/>
      <c r="QC461" s="38"/>
      <c r="QD461" s="38"/>
      <c r="QE461" s="38"/>
      <c r="QF461" s="38"/>
      <c r="QG461" s="38"/>
      <c r="QH461" s="38"/>
      <c r="QI461" s="38"/>
      <c r="QJ461" s="38"/>
      <c r="QK461" s="38"/>
      <c r="QL461" s="38"/>
      <c r="QM461" s="38"/>
      <c r="QN461" s="38"/>
      <c r="QO461" s="38"/>
      <c r="QP461" s="38"/>
      <c r="QQ461" s="38"/>
      <c r="QR461" s="38"/>
      <c r="QS461" s="38"/>
      <c r="QT461" s="38"/>
      <c r="QU461" s="38"/>
      <c r="QV461" s="38"/>
      <c r="QW461" s="38"/>
      <c r="QX461" s="38"/>
      <c r="QY461" s="38"/>
      <c r="QZ461" s="38"/>
      <c r="RA461" s="38"/>
      <c r="RB461" s="38"/>
      <c r="RC461" s="38"/>
      <c r="RD461" s="38"/>
      <c r="RE461" s="38"/>
      <c r="RF461" s="38"/>
      <c r="RG461" s="38"/>
      <c r="RH461" s="38"/>
      <c r="RI461" s="38"/>
      <c r="RJ461" s="38"/>
      <c r="RK461" s="38"/>
      <c r="RL461" s="38"/>
      <c r="RM461" s="38"/>
      <c r="RN461" s="38"/>
      <c r="RO461" s="38"/>
      <c r="RP461" s="38"/>
      <c r="RQ461" s="38"/>
      <c r="RR461" s="38"/>
      <c r="RS461" s="38"/>
      <c r="RT461" s="38"/>
      <c r="RU461" s="38"/>
      <c r="RV461" s="38"/>
      <c r="RW461" s="38"/>
      <c r="RX461" s="38"/>
      <c r="RY461" s="38"/>
      <c r="RZ461" s="38"/>
      <c r="SA461" s="38"/>
      <c r="SB461" s="38"/>
      <c r="SC461" s="38"/>
      <c r="SD461" s="38"/>
      <c r="SE461" s="38"/>
      <c r="SF461" s="38"/>
      <c r="SG461" s="38"/>
      <c r="SH461" s="38"/>
      <c r="SI461" s="38"/>
      <c r="SJ461" s="38"/>
      <c r="SK461" s="38"/>
      <c r="SL461" s="38"/>
      <c r="SM461" s="38"/>
      <c r="SN461" s="38"/>
      <c r="SO461" s="38"/>
      <c r="SP461" s="38"/>
      <c r="SQ461" s="38"/>
      <c r="SR461" s="38"/>
      <c r="SS461" s="38"/>
      <c r="ST461" s="38"/>
      <c r="SU461" s="38"/>
      <c r="SV461" s="38"/>
      <c r="SW461" s="38"/>
      <c r="SX461" s="38"/>
      <c r="SY461" s="38"/>
      <c r="SZ461" s="38"/>
      <c r="TA461" s="38"/>
      <c r="TB461" s="38"/>
      <c r="TC461" s="38"/>
      <c r="TD461" s="38"/>
      <c r="TE461" s="38"/>
      <c r="TF461" s="38"/>
      <c r="TG461" s="38"/>
      <c r="TH461" s="38"/>
      <c r="TI461" s="38"/>
      <c r="TJ461" s="38"/>
      <c r="TK461" s="38"/>
      <c r="TL461" s="38"/>
      <c r="TM461" s="38"/>
      <c r="TN461" s="38"/>
      <c r="TO461" s="38"/>
      <c r="TP461" s="38"/>
      <c r="TQ461" s="38"/>
      <c r="TR461" s="38"/>
      <c r="TS461" s="38"/>
      <c r="TT461" s="38"/>
      <c r="TU461" s="38"/>
      <c r="TV461" s="38"/>
      <c r="TW461" s="38"/>
      <c r="TX461" s="38"/>
      <c r="TY461" s="38"/>
      <c r="TZ461" s="38"/>
      <c r="UA461" s="38"/>
      <c r="UB461" s="38"/>
      <c r="UC461" s="38"/>
      <c r="UD461" s="38"/>
      <c r="UE461" s="38"/>
      <c r="UF461" s="38"/>
      <c r="UG461" s="38"/>
      <c r="UH461" s="38"/>
      <c r="UI461" s="38"/>
      <c r="UJ461" s="38"/>
      <c r="UK461" s="38"/>
      <c r="UL461" s="38"/>
      <c r="UM461" s="38"/>
      <c r="UN461" s="38"/>
      <c r="UO461" s="38"/>
      <c r="UP461" s="38"/>
      <c r="UQ461" s="38"/>
      <c r="UR461" s="38"/>
      <c r="US461" s="38"/>
      <c r="UT461" s="38"/>
      <c r="UU461" s="38"/>
      <c r="UV461" s="38"/>
      <c r="UW461" s="38"/>
      <c r="UX461" s="38"/>
      <c r="UY461" s="38"/>
      <c r="UZ461" s="38"/>
      <c r="VA461" s="38"/>
      <c r="VB461" s="38"/>
      <c r="VC461" s="38"/>
      <c r="VD461" s="38"/>
      <c r="VE461" s="38"/>
      <c r="VF461" s="38"/>
      <c r="VG461" s="38"/>
      <c r="VH461" s="38"/>
      <c r="VI461" s="38"/>
      <c r="VJ461" s="38"/>
      <c r="VK461" s="38"/>
      <c r="VL461" s="38"/>
      <c r="VM461" s="38"/>
      <c r="VN461" s="38"/>
      <c r="VO461" s="38"/>
      <c r="VP461" s="38"/>
      <c r="VQ461" s="38"/>
      <c r="VR461" s="38"/>
      <c r="VS461" s="38"/>
      <c r="VT461" s="38"/>
      <c r="VU461" s="38"/>
      <c r="VV461" s="38"/>
      <c r="VW461" s="38"/>
      <c r="VX461" s="38"/>
      <c r="VY461" s="38"/>
      <c r="VZ461" s="38"/>
      <c r="WA461" s="38"/>
      <c r="WB461" s="38"/>
      <c r="WC461" s="38"/>
      <c r="WD461" s="38"/>
    </row>
    <row r="462" spans="1:602" s="37" customFormat="1" ht="113.25" customHeight="1">
      <c r="A462" s="507"/>
      <c r="B462" s="515"/>
      <c r="C462" s="536"/>
      <c r="D462" s="51"/>
      <c r="E462" s="57"/>
      <c r="F462" s="57"/>
      <c r="G462" s="526"/>
      <c r="H462" s="57"/>
      <c r="I462" s="519" t="s">
        <v>14</v>
      </c>
      <c r="J462" s="519" t="s">
        <v>4</v>
      </c>
      <c r="K462" s="533" t="s">
        <v>921</v>
      </c>
      <c r="L462" s="519" t="s">
        <v>202</v>
      </c>
      <c r="M462" s="520">
        <v>4116376.8</v>
      </c>
      <c r="N462" s="520">
        <v>4116376.8</v>
      </c>
      <c r="O462" s="520">
        <v>1981000</v>
      </c>
      <c r="P462" s="521">
        <v>0</v>
      </c>
      <c r="Q462" s="522">
        <v>0</v>
      </c>
      <c r="R462" s="520">
        <v>0</v>
      </c>
      <c r="S462" s="514">
        <v>3</v>
      </c>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c r="DL462" s="38"/>
      <c r="DM462" s="38"/>
      <c r="DN462" s="38"/>
      <c r="DO462" s="38"/>
      <c r="DP462" s="38"/>
      <c r="DQ462" s="38"/>
      <c r="DR462" s="38"/>
      <c r="DS462" s="38"/>
      <c r="DT462" s="38"/>
      <c r="DU462" s="38"/>
      <c r="DV462" s="38"/>
      <c r="DW462" s="38"/>
      <c r="DX462" s="38"/>
      <c r="DY462" s="38"/>
      <c r="DZ462" s="38"/>
      <c r="EA462" s="38"/>
      <c r="EB462" s="38"/>
      <c r="EC462" s="38"/>
      <c r="ED462" s="38"/>
      <c r="EE462" s="38"/>
      <c r="EF462" s="38"/>
      <c r="EG462" s="38"/>
      <c r="EH462" s="38"/>
      <c r="EI462" s="38"/>
      <c r="EJ462" s="38"/>
      <c r="EK462" s="38"/>
      <c r="EL462" s="38"/>
      <c r="EM462" s="38"/>
      <c r="EN462" s="38"/>
      <c r="EO462" s="38"/>
      <c r="EP462" s="38"/>
      <c r="EQ462" s="38"/>
      <c r="ER462" s="38"/>
      <c r="ES462" s="38"/>
      <c r="ET462" s="38"/>
      <c r="EU462" s="38"/>
      <c r="EV462" s="38"/>
      <c r="EW462" s="38"/>
      <c r="EX462" s="38"/>
      <c r="EY462" s="38"/>
      <c r="EZ462" s="38"/>
      <c r="FA462" s="38"/>
      <c r="FB462" s="38"/>
      <c r="FC462" s="38"/>
      <c r="FD462" s="38"/>
      <c r="FE462" s="38"/>
      <c r="FF462" s="38"/>
      <c r="FG462" s="38"/>
      <c r="FH462" s="38"/>
      <c r="FI462" s="38"/>
      <c r="FJ462" s="38"/>
      <c r="FK462" s="38"/>
      <c r="FL462" s="38"/>
      <c r="FM462" s="38"/>
      <c r="FN462" s="38"/>
      <c r="FO462" s="38"/>
      <c r="FP462" s="38"/>
      <c r="FQ462" s="38"/>
      <c r="FR462" s="38"/>
      <c r="FS462" s="38"/>
      <c r="FT462" s="38"/>
      <c r="FU462" s="38"/>
      <c r="FV462" s="38"/>
      <c r="FW462" s="38"/>
      <c r="FX462" s="38"/>
      <c r="FY462" s="38"/>
      <c r="FZ462" s="38"/>
      <c r="GA462" s="38"/>
      <c r="GB462" s="38"/>
      <c r="GC462" s="38"/>
      <c r="GD462" s="38"/>
      <c r="GE462" s="38"/>
      <c r="GF462" s="38"/>
      <c r="GG462" s="38"/>
      <c r="GH462" s="38"/>
      <c r="GI462" s="38"/>
      <c r="GJ462" s="38"/>
      <c r="GK462" s="38"/>
      <c r="GL462" s="38"/>
      <c r="GM462" s="38"/>
      <c r="GN462" s="38"/>
      <c r="GO462" s="38"/>
      <c r="GP462" s="38"/>
      <c r="GQ462" s="38"/>
      <c r="GR462" s="38"/>
      <c r="GS462" s="38"/>
      <c r="GT462" s="38"/>
      <c r="GU462" s="38"/>
      <c r="GV462" s="38"/>
      <c r="GW462" s="38"/>
      <c r="GX462" s="38"/>
      <c r="GY462" s="38"/>
      <c r="GZ462" s="38"/>
      <c r="HA462" s="38"/>
      <c r="HB462" s="38"/>
      <c r="HC462" s="38"/>
      <c r="HD462" s="38"/>
      <c r="HE462" s="38"/>
      <c r="HF462" s="38"/>
      <c r="HG462" s="38"/>
      <c r="HH462" s="38"/>
      <c r="HI462" s="38"/>
      <c r="HJ462" s="38"/>
      <c r="HK462" s="38"/>
      <c r="HL462" s="38"/>
      <c r="HM462" s="38"/>
      <c r="HN462" s="38"/>
      <c r="HO462" s="38"/>
      <c r="HP462" s="38"/>
      <c r="HQ462" s="38"/>
      <c r="HR462" s="38"/>
      <c r="HS462" s="38"/>
      <c r="HT462" s="38"/>
      <c r="HU462" s="38"/>
      <c r="HV462" s="38"/>
      <c r="HW462" s="38"/>
      <c r="HX462" s="38"/>
      <c r="HY462" s="38"/>
      <c r="HZ462" s="38"/>
      <c r="IA462" s="38"/>
      <c r="IB462" s="38"/>
      <c r="IC462" s="38"/>
      <c r="ID462" s="38"/>
      <c r="IE462" s="38"/>
      <c r="IF462" s="38"/>
      <c r="IG462" s="38"/>
      <c r="IH462" s="38"/>
      <c r="II462" s="38"/>
      <c r="IJ462" s="38"/>
      <c r="IK462" s="38"/>
      <c r="IL462" s="38"/>
      <c r="IM462" s="38"/>
      <c r="IN462" s="38"/>
      <c r="IO462" s="38"/>
      <c r="IP462" s="38"/>
      <c r="IQ462" s="38"/>
      <c r="IR462" s="38"/>
      <c r="IS462" s="38"/>
      <c r="IT462" s="38"/>
      <c r="IU462" s="38"/>
      <c r="IV462" s="38"/>
      <c r="IW462" s="38"/>
      <c r="IX462" s="38"/>
      <c r="IY462" s="38"/>
      <c r="IZ462" s="38"/>
      <c r="JA462" s="38"/>
      <c r="JB462" s="38"/>
      <c r="JC462" s="38"/>
      <c r="JD462" s="38"/>
      <c r="JE462" s="38"/>
      <c r="JF462" s="38"/>
      <c r="JG462" s="38"/>
      <c r="JH462" s="38"/>
      <c r="JI462" s="38"/>
      <c r="JJ462" s="38"/>
      <c r="JK462" s="38"/>
      <c r="JL462" s="38"/>
      <c r="JM462" s="38"/>
      <c r="JN462" s="38"/>
      <c r="JO462" s="38"/>
      <c r="JP462" s="38"/>
      <c r="JQ462" s="38"/>
      <c r="JR462" s="38"/>
      <c r="JS462" s="38"/>
      <c r="JT462" s="38"/>
      <c r="JU462" s="38"/>
      <c r="JV462" s="38"/>
      <c r="JW462" s="38"/>
      <c r="JX462" s="38"/>
      <c r="JY462" s="38"/>
      <c r="JZ462" s="38"/>
      <c r="KA462" s="38"/>
      <c r="KB462" s="38"/>
      <c r="KC462" s="38"/>
      <c r="KD462" s="38"/>
      <c r="KE462" s="38"/>
      <c r="KF462" s="38"/>
      <c r="KG462" s="38"/>
      <c r="KH462" s="38"/>
      <c r="KI462" s="38"/>
      <c r="KJ462" s="38"/>
      <c r="KK462" s="38"/>
      <c r="KL462" s="38"/>
      <c r="KM462" s="38"/>
      <c r="KN462" s="38"/>
      <c r="KO462" s="38"/>
      <c r="KP462" s="38"/>
      <c r="KQ462" s="38"/>
      <c r="KR462" s="38"/>
      <c r="KS462" s="38"/>
      <c r="KT462" s="38"/>
      <c r="KU462" s="38"/>
      <c r="KV462" s="38"/>
      <c r="KW462" s="38"/>
      <c r="KX462" s="38"/>
      <c r="KY462" s="38"/>
      <c r="KZ462" s="38"/>
      <c r="LA462" s="38"/>
      <c r="LB462" s="38"/>
      <c r="LC462" s="38"/>
      <c r="LD462" s="38"/>
      <c r="LE462" s="38"/>
      <c r="LF462" s="38"/>
      <c r="LG462" s="38"/>
      <c r="LH462" s="38"/>
      <c r="LI462" s="38"/>
      <c r="LJ462" s="38"/>
      <c r="LK462" s="38"/>
      <c r="LL462" s="38"/>
      <c r="LM462" s="38"/>
      <c r="LN462" s="38"/>
      <c r="LO462" s="38"/>
      <c r="LP462" s="38"/>
      <c r="LQ462" s="38"/>
      <c r="LR462" s="38"/>
      <c r="LS462" s="38"/>
      <c r="LT462" s="38"/>
      <c r="LU462" s="38"/>
      <c r="LV462" s="38"/>
      <c r="LW462" s="38"/>
      <c r="LX462" s="38"/>
      <c r="LY462" s="38"/>
      <c r="LZ462" s="38"/>
      <c r="MA462" s="38"/>
      <c r="MB462" s="38"/>
      <c r="MC462" s="38"/>
      <c r="MD462" s="38"/>
      <c r="ME462" s="38"/>
      <c r="MF462" s="38"/>
      <c r="MG462" s="38"/>
      <c r="MH462" s="38"/>
      <c r="MI462" s="38"/>
      <c r="MJ462" s="38"/>
      <c r="MK462" s="38"/>
      <c r="ML462" s="38"/>
      <c r="MM462" s="38"/>
      <c r="MN462" s="38"/>
      <c r="MO462" s="38"/>
      <c r="MP462" s="38"/>
      <c r="MQ462" s="38"/>
      <c r="MR462" s="38"/>
      <c r="MS462" s="38"/>
      <c r="MT462" s="38"/>
      <c r="MU462" s="38"/>
      <c r="MV462" s="38"/>
      <c r="MW462" s="38"/>
      <c r="MX462" s="38"/>
      <c r="MY462" s="38"/>
      <c r="MZ462" s="38"/>
      <c r="NA462" s="38"/>
      <c r="NB462" s="38"/>
      <c r="NC462" s="38"/>
      <c r="ND462" s="38"/>
      <c r="NE462" s="38"/>
      <c r="NF462" s="38"/>
      <c r="NG462" s="38"/>
      <c r="NH462" s="38"/>
      <c r="NI462" s="38"/>
      <c r="NJ462" s="38"/>
      <c r="NK462" s="38"/>
      <c r="NL462" s="38"/>
      <c r="NM462" s="38"/>
      <c r="NN462" s="38"/>
      <c r="NO462" s="38"/>
      <c r="NP462" s="38"/>
      <c r="NQ462" s="38"/>
      <c r="NR462" s="38"/>
      <c r="NS462" s="38"/>
      <c r="NT462" s="38"/>
      <c r="NU462" s="38"/>
      <c r="NV462" s="38"/>
      <c r="NW462" s="38"/>
      <c r="NX462" s="38"/>
      <c r="NY462" s="38"/>
      <c r="NZ462" s="38"/>
      <c r="OA462" s="38"/>
      <c r="OB462" s="38"/>
      <c r="OC462" s="38"/>
      <c r="OD462" s="38"/>
      <c r="OE462" s="38"/>
      <c r="OF462" s="38"/>
      <c r="OG462" s="38"/>
      <c r="OH462" s="38"/>
      <c r="OI462" s="38"/>
      <c r="OJ462" s="38"/>
      <c r="OK462" s="38"/>
      <c r="OL462" s="38"/>
      <c r="OM462" s="38"/>
      <c r="ON462" s="38"/>
      <c r="OO462" s="38"/>
      <c r="OP462" s="38"/>
      <c r="OQ462" s="38"/>
      <c r="OR462" s="38"/>
      <c r="OS462" s="38"/>
      <c r="OT462" s="38"/>
      <c r="OU462" s="38"/>
      <c r="OV462" s="38"/>
      <c r="OW462" s="38"/>
      <c r="OX462" s="38"/>
      <c r="OY462" s="38"/>
      <c r="OZ462" s="38"/>
      <c r="PA462" s="38"/>
      <c r="PB462" s="38"/>
      <c r="PC462" s="38"/>
      <c r="PD462" s="38"/>
      <c r="PE462" s="38"/>
      <c r="PF462" s="38"/>
      <c r="PG462" s="38"/>
      <c r="PH462" s="38"/>
      <c r="PI462" s="38"/>
      <c r="PJ462" s="38"/>
      <c r="PK462" s="38"/>
      <c r="PL462" s="38"/>
      <c r="PM462" s="38"/>
      <c r="PN462" s="38"/>
      <c r="PO462" s="38"/>
      <c r="PP462" s="38"/>
      <c r="PQ462" s="38"/>
      <c r="PR462" s="38"/>
      <c r="PS462" s="38"/>
      <c r="PT462" s="38"/>
      <c r="PU462" s="38"/>
      <c r="PV462" s="38"/>
      <c r="PW462" s="38"/>
      <c r="PX462" s="38"/>
      <c r="PY462" s="38"/>
      <c r="PZ462" s="38"/>
      <c r="QA462" s="38"/>
      <c r="QB462" s="38"/>
      <c r="QC462" s="38"/>
      <c r="QD462" s="38"/>
      <c r="QE462" s="38"/>
      <c r="QF462" s="38"/>
      <c r="QG462" s="38"/>
      <c r="QH462" s="38"/>
      <c r="QI462" s="38"/>
      <c r="QJ462" s="38"/>
      <c r="QK462" s="38"/>
      <c r="QL462" s="38"/>
      <c r="QM462" s="38"/>
      <c r="QN462" s="38"/>
      <c r="QO462" s="38"/>
      <c r="QP462" s="38"/>
      <c r="QQ462" s="38"/>
      <c r="QR462" s="38"/>
      <c r="QS462" s="38"/>
      <c r="QT462" s="38"/>
      <c r="QU462" s="38"/>
      <c r="QV462" s="38"/>
      <c r="QW462" s="38"/>
      <c r="QX462" s="38"/>
      <c r="QY462" s="38"/>
      <c r="QZ462" s="38"/>
      <c r="RA462" s="38"/>
      <c r="RB462" s="38"/>
      <c r="RC462" s="38"/>
      <c r="RD462" s="38"/>
      <c r="RE462" s="38"/>
      <c r="RF462" s="38"/>
      <c r="RG462" s="38"/>
      <c r="RH462" s="38"/>
      <c r="RI462" s="38"/>
      <c r="RJ462" s="38"/>
      <c r="RK462" s="38"/>
      <c r="RL462" s="38"/>
      <c r="RM462" s="38"/>
      <c r="RN462" s="38"/>
      <c r="RO462" s="38"/>
      <c r="RP462" s="38"/>
      <c r="RQ462" s="38"/>
      <c r="RR462" s="38"/>
      <c r="RS462" s="38"/>
      <c r="RT462" s="38"/>
      <c r="RU462" s="38"/>
      <c r="RV462" s="38"/>
      <c r="RW462" s="38"/>
      <c r="RX462" s="38"/>
      <c r="RY462" s="38"/>
      <c r="RZ462" s="38"/>
      <c r="SA462" s="38"/>
      <c r="SB462" s="38"/>
      <c r="SC462" s="38"/>
      <c r="SD462" s="38"/>
      <c r="SE462" s="38"/>
      <c r="SF462" s="38"/>
      <c r="SG462" s="38"/>
      <c r="SH462" s="38"/>
      <c r="SI462" s="38"/>
      <c r="SJ462" s="38"/>
      <c r="SK462" s="38"/>
      <c r="SL462" s="38"/>
      <c r="SM462" s="38"/>
      <c r="SN462" s="38"/>
      <c r="SO462" s="38"/>
      <c r="SP462" s="38"/>
      <c r="SQ462" s="38"/>
      <c r="SR462" s="38"/>
      <c r="SS462" s="38"/>
      <c r="ST462" s="38"/>
      <c r="SU462" s="38"/>
      <c r="SV462" s="38"/>
      <c r="SW462" s="38"/>
      <c r="SX462" s="38"/>
      <c r="SY462" s="38"/>
      <c r="SZ462" s="38"/>
      <c r="TA462" s="38"/>
      <c r="TB462" s="38"/>
      <c r="TC462" s="38"/>
      <c r="TD462" s="38"/>
      <c r="TE462" s="38"/>
      <c r="TF462" s="38"/>
      <c r="TG462" s="38"/>
      <c r="TH462" s="38"/>
      <c r="TI462" s="38"/>
      <c r="TJ462" s="38"/>
      <c r="TK462" s="38"/>
      <c r="TL462" s="38"/>
      <c r="TM462" s="38"/>
      <c r="TN462" s="38"/>
      <c r="TO462" s="38"/>
      <c r="TP462" s="38"/>
      <c r="TQ462" s="38"/>
      <c r="TR462" s="38"/>
      <c r="TS462" s="38"/>
      <c r="TT462" s="38"/>
      <c r="TU462" s="38"/>
      <c r="TV462" s="38"/>
      <c r="TW462" s="38"/>
      <c r="TX462" s="38"/>
      <c r="TY462" s="38"/>
      <c r="TZ462" s="38"/>
      <c r="UA462" s="38"/>
      <c r="UB462" s="38"/>
      <c r="UC462" s="38"/>
      <c r="UD462" s="38"/>
      <c r="UE462" s="38"/>
      <c r="UF462" s="38"/>
      <c r="UG462" s="38"/>
      <c r="UH462" s="38"/>
      <c r="UI462" s="38"/>
      <c r="UJ462" s="38"/>
      <c r="UK462" s="38"/>
      <c r="UL462" s="38"/>
      <c r="UM462" s="38"/>
      <c r="UN462" s="38"/>
      <c r="UO462" s="38"/>
      <c r="UP462" s="38"/>
      <c r="UQ462" s="38"/>
      <c r="UR462" s="38"/>
      <c r="US462" s="38"/>
      <c r="UT462" s="38"/>
      <c r="UU462" s="38"/>
      <c r="UV462" s="38"/>
      <c r="UW462" s="38"/>
      <c r="UX462" s="38"/>
      <c r="UY462" s="38"/>
      <c r="UZ462" s="38"/>
      <c r="VA462" s="38"/>
      <c r="VB462" s="38"/>
      <c r="VC462" s="38"/>
      <c r="VD462" s="38"/>
      <c r="VE462" s="38"/>
      <c r="VF462" s="38"/>
      <c r="VG462" s="38"/>
      <c r="VH462" s="38"/>
      <c r="VI462" s="38"/>
      <c r="VJ462" s="38"/>
      <c r="VK462" s="38"/>
      <c r="VL462" s="38"/>
      <c r="VM462" s="38"/>
      <c r="VN462" s="38"/>
      <c r="VO462" s="38"/>
      <c r="VP462" s="38"/>
      <c r="VQ462" s="38"/>
      <c r="VR462" s="38"/>
      <c r="VS462" s="38"/>
      <c r="VT462" s="38"/>
      <c r="VU462" s="38"/>
      <c r="VV462" s="38"/>
      <c r="VW462" s="38"/>
      <c r="VX462" s="38"/>
      <c r="VY462" s="38"/>
      <c r="VZ462" s="38"/>
      <c r="WA462" s="38"/>
      <c r="WB462" s="38"/>
      <c r="WC462" s="38"/>
      <c r="WD462" s="38"/>
    </row>
    <row r="463" spans="1:602" s="37" customFormat="1" ht="67.5" customHeight="1">
      <c r="A463" s="507"/>
      <c r="B463" s="508" t="s">
        <v>922</v>
      </c>
      <c r="C463" s="527" t="s">
        <v>923</v>
      </c>
      <c r="D463" s="50" t="s">
        <v>924</v>
      </c>
      <c r="E463" s="55" t="s">
        <v>925</v>
      </c>
      <c r="F463" s="55" t="s">
        <v>136</v>
      </c>
      <c r="G463" s="518">
        <v>44138</v>
      </c>
      <c r="H463" s="55" t="s">
        <v>137</v>
      </c>
      <c r="I463" s="512" t="s">
        <v>14</v>
      </c>
      <c r="J463" s="512" t="s">
        <v>4</v>
      </c>
      <c r="K463" s="64" t="s">
        <v>926</v>
      </c>
      <c r="L463" s="512" t="s">
        <v>146</v>
      </c>
      <c r="M463" s="505">
        <f t="shared" ref="M463:R463" si="62">M464</f>
        <v>2458600</v>
      </c>
      <c r="N463" s="505">
        <f t="shared" si="62"/>
        <v>2458528.58</v>
      </c>
      <c r="O463" s="505">
        <f t="shared" si="62"/>
        <v>3630000</v>
      </c>
      <c r="P463" s="541">
        <f t="shared" si="62"/>
        <v>3630000</v>
      </c>
      <c r="Q463" s="505">
        <f t="shared" si="62"/>
        <v>3630000</v>
      </c>
      <c r="R463" s="505">
        <f t="shared" si="62"/>
        <v>3630000</v>
      </c>
      <c r="S463" s="555"/>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c r="DL463" s="38"/>
      <c r="DM463" s="38"/>
      <c r="DN463" s="38"/>
      <c r="DO463" s="38"/>
      <c r="DP463" s="38"/>
      <c r="DQ463" s="38"/>
      <c r="DR463" s="38"/>
      <c r="DS463" s="38"/>
      <c r="DT463" s="38"/>
      <c r="DU463" s="38"/>
      <c r="DV463" s="38"/>
      <c r="DW463" s="38"/>
      <c r="DX463" s="38"/>
      <c r="DY463" s="38"/>
      <c r="DZ463" s="38"/>
      <c r="EA463" s="38"/>
      <c r="EB463" s="38"/>
      <c r="EC463" s="38"/>
      <c r="ED463" s="38"/>
      <c r="EE463" s="38"/>
      <c r="EF463" s="38"/>
      <c r="EG463" s="38"/>
      <c r="EH463" s="38"/>
      <c r="EI463" s="38"/>
      <c r="EJ463" s="38"/>
      <c r="EK463" s="38"/>
      <c r="EL463" s="38"/>
      <c r="EM463" s="38"/>
      <c r="EN463" s="38"/>
      <c r="EO463" s="38"/>
      <c r="EP463" s="38"/>
      <c r="EQ463" s="38"/>
      <c r="ER463" s="38"/>
      <c r="ES463" s="38"/>
      <c r="ET463" s="38"/>
      <c r="EU463" s="38"/>
      <c r="EV463" s="38"/>
      <c r="EW463" s="38"/>
      <c r="EX463" s="38"/>
      <c r="EY463" s="38"/>
      <c r="EZ463" s="38"/>
      <c r="FA463" s="38"/>
      <c r="FB463" s="38"/>
      <c r="FC463" s="38"/>
      <c r="FD463" s="38"/>
      <c r="FE463" s="38"/>
      <c r="FF463" s="38"/>
      <c r="FG463" s="38"/>
      <c r="FH463" s="38"/>
      <c r="FI463" s="38"/>
      <c r="FJ463" s="38"/>
      <c r="FK463" s="38"/>
      <c r="FL463" s="38"/>
      <c r="FM463" s="38"/>
      <c r="FN463" s="38"/>
      <c r="FO463" s="38"/>
      <c r="FP463" s="38"/>
      <c r="FQ463" s="38"/>
      <c r="FR463" s="38"/>
      <c r="FS463" s="38"/>
      <c r="FT463" s="38"/>
      <c r="FU463" s="38"/>
      <c r="FV463" s="38"/>
      <c r="FW463" s="38"/>
      <c r="FX463" s="38"/>
      <c r="FY463" s="38"/>
      <c r="FZ463" s="38"/>
      <c r="GA463" s="38"/>
      <c r="GB463" s="38"/>
      <c r="GC463" s="38"/>
      <c r="GD463" s="38"/>
      <c r="GE463" s="38"/>
      <c r="GF463" s="38"/>
      <c r="GG463" s="38"/>
      <c r="GH463" s="38"/>
      <c r="GI463" s="38"/>
      <c r="GJ463" s="38"/>
      <c r="GK463" s="38"/>
      <c r="GL463" s="38"/>
      <c r="GM463" s="38"/>
      <c r="GN463" s="38"/>
      <c r="GO463" s="38"/>
      <c r="GP463" s="38"/>
      <c r="GQ463" s="38"/>
      <c r="GR463" s="38"/>
      <c r="GS463" s="38"/>
      <c r="GT463" s="38"/>
      <c r="GU463" s="38"/>
      <c r="GV463" s="38"/>
      <c r="GW463" s="38"/>
      <c r="GX463" s="38"/>
      <c r="GY463" s="38"/>
      <c r="GZ463" s="38"/>
      <c r="HA463" s="38"/>
      <c r="HB463" s="38"/>
      <c r="HC463" s="38"/>
      <c r="HD463" s="38"/>
      <c r="HE463" s="38"/>
      <c r="HF463" s="38"/>
      <c r="HG463" s="38"/>
      <c r="HH463" s="38"/>
      <c r="HI463" s="38"/>
      <c r="HJ463" s="38"/>
      <c r="HK463" s="38"/>
      <c r="HL463" s="38"/>
      <c r="HM463" s="38"/>
      <c r="HN463" s="38"/>
      <c r="HO463" s="38"/>
      <c r="HP463" s="38"/>
      <c r="HQ463" s="38"/>
      <c r="HR463" s="38"/>
      <c r="HS463" s="38"/>
      <c r="HT463" s="38"/>
      <c r="HU463" s="38"/>
      <c r="HV463" s="38"/>
      <c r="HW463" s="38"/>
      <c r="HX463" s="38"/>
      <c r="HY463" s="38"/>
      <c r="HZ463" s="38"/>
      <c r="IA463" s="38"/>
      <c r="IB463" s="38"/>
      <c r="IC463" s="38"/>
      <c r="ID463" s="38"/>
      <c r="IE463" s="38"/>
      <c r="IF463" s="38"/>
      <c r="IG463" s="38"/>
      <c r="IH463" s="38"/>
      <c r="II463" s="38"/>
      <c r="IJ463" s="38"/>
      <c r="IK463" s="38"/>
      <c r="IL463" s="38"/>
      <c r="IM463" s="38"/>
      <c r="IN463" s="38"/>
      <c r="IO463" s="38"/>
      <c r="IP463" s="38"/>
      <c r="IQ463" s="38"/>
      <c r="IR463" s="38"/>
      <c r="IS463" s="38"/>
      <c r="IT463" s="38"/>
      <c r="IU463" s="38"/>
      <c r="IV463" s="38"/>
      <c r="IW463" s="38"/>
      <c r="IX463" s="38"/>
      <c r="IY463" s="38"/>
      <c r="IZ463" s="38"/>
      <c r="JA463" s="38"/>
      <c r="JB463" s="38"/>
      <c r="JC463" s="38"/>
      <c r="JD463" s="38"/>
      <c r="JE463" s="38"/>
      <c r="JF463" s="38"/>
      <c r="JG463" s="38"/>
      <c r="JH463" s="38"/>
      <c r="JI463" s="38"/>
      <c r="JJ463" s="38"/>
      <c r="JK463" s="38"/>
      <c r="JL463" s="38"/>
      <c r="JM463" s="38"/>
      <c r="JN463" s="38"/>
      <c r="JO463" s="38"/>
      <c r="JP463" s="38"/>
      <c r="JQ463" s="38"/>
      <c r="JR463" s="38"/>
      <c r="JS463" s="38"/>
      <c r="JT463" s="38"/>
      <c r="JU463" s="38"/>
      <c r="JV463" s="38"/>
      <c r="JW463" s="38"/>
      <c r="JX463" s="38"/>
      <c r="JY463" s="38"/>
      <c r="JZ463" s="38"/>
      <c r="KA463" s="38"/>
      <c r="KB463" s="38"/>
      <c r="KC463" s="38"/>
      <c r="KD463" s="38"/>
      <c r="KE463" s="38"/>
      <c r="KF463" s="38"/>
      <c r="KG463" s="38"/>
      <c r="KH463" s="38"/>
      <c r="KI463" s="38"/>
      <c r="KJ463" s="38"/>
      <c r="KK463" s="38"/>
      <c r="KL463" s="38"/>
      <c r="KM463" s="38"/>
      <c r="KN463" s="38"/>
      <c r="KO463" s="38"/>
      <c r="KP463" s="38"/>
      <c r="KQ463" s="38"/>
      <c r="KR463" s="38"/>
      <c r="KS463" s="38"/>
      <c r="KT463" s="38"/>
      <c r="KU463" s="38"/>
      <c r="KV463" s="38"/>
      <c r="KW463" s="38"/>
      <c r="KX463" s="38"/>
      <c r="KY463" s="38"/>
      <c r="KZ463" s="38"/>
      <c r="LA463" s="38"/>
      <c r="LB463" s="38"/>
      <c r="LC463" s="38"/>
      <c r="LD463" s="38"/>
      <c r="LE463" s="38"/>
      <c r="LF463" s="38"/>
      <c r="LG463" s="38"/>
      <c r="LH463" s="38"/>
      <c r="LI463" s="38"/>
      <c r="LJ463" s="38"/>
      <c r="LK463" s="38"/>
      <c r="LL463" s="38"/>
      <c r="LM463" s="38"/>
      <c r="LN463" s="38"/>
      <c r="LO463" s="38"/>
      <c r="LP463" s="38"/>
      <c r="LQ463" s="38"/>
      <c r="LR463" s="38"/>
      <c r="LS463" s="38"/>
      <c r="LT463" s="38"/>
      <c r="LU463" s="38"/>
      <c r="LV463" s="38"/>
      <c r="LW463" s="38"/>
      <c r="LX463" s="38"/>
      <c r="LY463" s="38"/>
      <c r="LZ463" s="38"/>
      <c r="MA463" s="38"/>
      <c r="MB463" s="38"/>
      <c r="MC463" s="38"/>
      <c r="MD463" s="38"/>
      <c r="ME463" s="38"/>
      <c r="MF463" s="38"/>
      <c r="MG463" s="38"/>
      <c r="MH463" s="38"/>
      <c r="MI463" s="38"/>
      <c r="MJ463" s="38"/>
      <c r="MK463" s="38"/>
      <c r="ML463" s="38"/>
      <c r="MM463" s="38"/>
      <c r="MN463" s="38"/>
      <c r="MO463" s="38"/>
      <c r="MP463" s="38"/>
      <c r="MQ463" s="38"/>
      <c r="MR463" s="38"/>
      <c r="MS463" s="38"/>
      <c r="MT463" s="38"/>
      <c r="MU463" s="38"/>
      <c r="MV463" s="38"/>
      <c r="MW463" s="38"/>
      <c r="MX463" s="38"/>
      <c r="MY463" s="38"/>
      <c r="MZ463" s="38"/>
      <c r="NA463" s="38"/>
      <c r="NB463" s="38"/>
      <c r="NC463" s="38"/>
      <c r="ND463" s="38"/>
      <c r="NE463" s="38"/>
      <c r="NF463" s="38"/>
      <c r="NG463" s="38"/>
      <c r="NH463" s="38"/>
      <c r="NI463" s="38"/>
      <c r="NJ463" s="38"/>
      <c r="NK463" s="38"/>
      <c r="NL463" s="38"/>
      <c r="NM463" s="38"/>
      <c r="NN463" s="38"/>
      <c r="NO463" s="38"/>
      <c r="NP463" s="38"/>
      <c r="NQ463" s="38"/>
      <c r="NR463" s="38"/>
      <c r="NS463" s="38"/>
      <c r="NT463" s="38"/>
      <c r="NU463" s="38"/>
      <c r="NV463" s="38"/>
      <c r="NW463" s="38"/>
      <c r="NX463" s="38"/>
      <c r="NY463" s="38"/>
      <c r="NZ463" s="38"/>
      <c r="OA463" s="38"/>
      <c r="OB463" s="38"/>
      <c r="OC463" s="38"/>
      <c r="OD463" s="38"/>
      <c r="OE463" s="38"/>
      <c r="OF463" s="38"/>
      <c r="OG463" s="38"/>
      <c r="OH463" s="38"/>
      <c r="OI463" s="38"/>
      <c r="OJ463" s="38"/>
      <c r="OK463" s="38"/>
      <c r="OL463" s="38"/>
      <c r="OM463" s="38"/>
      <c r="ON463" s="38"/>
      <c r="OO463" s="38"/>
      <c r="OP463" s="38"/>
      <c r="OQ463" s="38"/>
      <c r="OR463" s="38"/>
      <c r="OS463" s="38"/>
      <c r="OT463" s="38"/>
      <c r="OU463" s="38"/>
      <c r="OV463" s="38"/>
      <c r="OW463" s="38"/>
      <c r="OX463" s="38"/>
      <c r="OY463" s="38"/>
      <c r="OZ463" s="38"/>
      <c r="PA463" s="38"/>
      <c r="PB463" s="38"/>
      <c r="PC463" s="38"/>
      <c r="PD463" s="38"/>
      <c r="PE463" s="38"/>
      <c r="PF463" s="38"/>
      <c r="PG463" s="38"/>
      <c r="PH463" s="38"/>
      <c r="PI463" s="38"/>
      <c r="PJ463" s="38"/>
      <c r="PK463" s="38"/>
      <c r="PL463" s="38"/>
      <c r="PM463" s="38"/>
      <c r="PN463" s="38"/>
      <c r="PO463" s="38"/>
      <c r="PP463" s="38"/>
      <c r="PQ463" s="38"/>
      <c r="PR463" s="38"/>
      <c r="PS463" s="38"/>
      <c r="PT463" s="38"/>
      <c r="PU463" s="38"/>
      <c r="PV463" s="38"/>
      <c r="PW463" s="38"/>
      <c r="PX463" s="38"/>
      <c r="PY463" s="38"/>
      <c r="PZ463" s="38"/>
      <c r="QA463" s="38"/>
      <c r="QB463" s="38"/>
      <c r="QC463" s="38"/>
      <c r="QD463" s="38"/>
      <c r="QE463" s="38"/>
      <c r="QF463" s="38"/>
      <c r="QG463" s="38"/>
      <c r="QH463" s="38"/>
      <c r="QI463" s="38"/>
      <c r="QJ463" s="38"/>
      <c r="QK463" s="38"/>
      <c r="QL463" s="38"/>
      <c r="QM463" s="38"/>
      <c r="QN463" s="38"/>
      <c r="QO463" s="38"/>
      <c r="QP463" s="38"/>
      <c r="QQ463" s="38"/>
      <c r="QR463" s="38"/>
      <c r="QS463" s="38"/>
      <c r="QT463" s="38"/>
      <c r="QU463" s="38"/>
      <c r="QV463" s="38"/>
      <c r="QW463" s="38"/>
      <c r="QX463" s="38"/>
      <c r="QY463" s="38"/>
      <c r="QZ463" s="38"/>
      <c r="RA463" s="38"/>
      <c r="RB463" s="38"/>
      <c r="RC463" s="38"/>
      <c r="RD463" s="38"/>
      <c r="RE463" s="38"/>
      <c r="RF463" s="38"/>
      <c r="RG463" s="38"/>
      <c r="RH463" s="38"/>
      <c r="RI463" s="38"/>
      <c r="RJ463" s="38"/>
      <c r="RK463" s="38"/>
      <c r="RL463" s="38"/>
      <c r="RM463" s="38"/>
      <c r="RN463" s="38"/>
      <c r="RO463" s="38"/>
      <c r="RP463" s="38"/>
      <c r="RQ463" s="38"/>
      <c r="RR463" s="38"/>
      <c r="RS463" s="38"/>
      <c r="RT463" s="38"/>
      <c r="RU463" s="38"/>
      <c r="RV463" s="38"/>
      <c r="RW463" s="38"/>
      <c r="RX463" s="38"/>
      <c r="RY463" s="38"/>
      <c r="RZ463" s="38"/>
      <c r="SA463" s="38"/>
      <c r="SB463" s="38"/>
      <c r="SC463" s="38"/>
      <c r="SD463" s="38"/>
      <c r="SE463" s="38"/>
      <c r="SF463" s="38"/>
      <c r="SG463" s="38"/>
      <c r="SH463" s="38"/>
      <c r="SI463" s="38"/>
      <c r="SJ463" s="38"/>
      <c r="SK463" s="38"/>
      <c r="SL463" s="38"/>
      <c r="SM463" s="38"/>
      <c r="SN463" s="38"/>
      <c r="SO463" s="38"/>
      <c r="SP463" s="38"/>
      <c r="SQ463" s="38"/>
      <c r="SR463" s="38"/>
      <c r="SS463" s="38"/>
      <c r="ST463" s="38"/>
      <c r="SU463" s="38"/>
      <c r="SV463" s="38"/>
      <c r="SW463" s="38"/>
      <c r="SX463" s="38"/>
      <c r="SY463" s="38"/>
      <c r="SZ463" s="38"/>
      <c r="TA463" s="38"/>
      <c r="TB463" s="38"/>
      <c r="TC463" s="38"/>
      <c r="TD463" s="38"/>
      <c r="TE463" s="38"/>
      <c r="TF463" s="38"/>
      <c r="TG463" s="38"/>
      <c r="TH463" s="38"/>
      <c r="TI463" s="38"/>
      <c r="TJ463" s="38"/>
      <c r="TK463" s="38"/>
      <c r="TL463" s="38"/>
      <c r="TM463" s="38"/>
      <c r="TN463" s="38"/>
      <c r="TO463" s="38"/>
      <c r="TP463" s="38"/>
      <c r="TQ463" s="38"/>
      <c r="TR463" s="38"/>
      <c r="TS463" s="38"/>
      <c r="TT463" s="38"/>
      <c r="TU463" s="38"/>
      <c r="TV463" s="38"/>
      <c r="TW463" s="38"/>
      <c r="TX463" s="38"/>
      <c r="TY463" s="38"/>
      <c r="TZ463" s="38"/>
      <c r="UA463" s="38"/>
      <c r="UB463" s="38"/>
      <c r="UC463" s="38"/>
      <c r="UD463" s="38"/>
      <c r="UE463" s="38"/>
      <c r="UF463" s="38"/>
      <c r="UG463" s="38"/>
      <c r="UH463" s="38"/>
      <c r="UI463" s="38"/>
      <c r="UJ463" s="38"/>
      <c r="UK463" s="38"/>
      <c r="UL463" s="38"/>
      <c r="UM463" s="38"/>
      <c r="UN463" s="38"/>
      <c r="UO463" s="38"/>
      <c r="UP463" s="38"/>
      <c r="UQ463" s="38"/>
      <c r="UR463" s="38"/>
      <c r="US463" s="38"/>
      <c r="UT463" s="38"/>
      <c r="UU463" s="38"/>
      <c r="UV463" s="38"/>
      <c r="UW463" s="38"/>
      <c r="UX463" s="38"/>
      <c r="UY463" s="38"/>
      <c r="UZ463" s="38"/>
      <c r="VA463" s="38"/>
      <c r="VB463" s="38"/>
      <c r="VC463" s="38"/>
      <c r="VD463" s="38"/>
      <c r="VE463" s="38"/>
      <c r="VF463" s="38"/>
      <c r="VG463" s="38"/>
      <c r="VH463" s="38"/>
      <c r="VI463" s="38"/>
      <c r="VJ463" s="38"/>
      <c r="VK463" s="38"/>
      <c r="VL463" s="38"/>
      <c r="VM463" s="38"/>
      <c r="VN463" s="38"/>
      <c r="VO463" s="38"/>
      <c r="VP463" s="38"/>
      <c r="VQ463" s="38"/>
      <c r="VR463" s="38"/>
      <c r="VS463" s="38"/>
      <c r="VT463" s="38"/>
      <c r="VU463" s="38"/>
      <c r="VV463" s="38"/>
      <c r="VW463" s="38"/>
      <c r="VX463" s="38"/>
      <c r="VY463" s="38"/>
      <c r="VZ463" s="38"/>
      <c r="WA463" s="38"/>
      <c r="WB463" s="38"/>
      <c r="WC463" s="38"/>
      <c r="WD463" s="38"/>
    </row>
    <row r="464" spans="1:602" s="37" customFormat="1" ht="71.25" customHeight="1">
      <c r="A464" s="507"/>
      <c r="B464" s="515"/>
      <c r="C464" s="536"/>
      <c r="D464" s="51"/>
      <c r="E464" s="57"/>
      <c r="F464" s="57"/>
      <c r="G464" s="526"/>
      <c r="H464" s="57"/>
      <c r="I464" s="519" t="s">
        <v>14</v>
      </c>
      <c r="J464" s="519" t="s">
        <v>4</v>
      </c>
      <c r="K464" s="533" t="s">
        <v>926</v>
      </c>
      <c r="L464" s="519" t="s">
        <v>281</v>
      </c>
      <c r="M464" s="520">
        <v>2458600</v>
      </c>
      <c r="N464" s="520">
        <v>2458528.58</v>
      </c>
      <c r="O464" s="520">
        <v>3630000</v>
      </c>
      <c r="P464" s="521">
        <v>3630000</v>
      </c>
      <c r="Q464" s="522">
        <v>3630000</v>
      </c>
      <c r="R464" s="522">
        <v>3630000</v>
      </c>
      <c r="S464" s="514">
        <v>3</v>
      </c>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c r="DL464" s="38"/>
      <c r="DM464" s="38"/>
      <c r="DN464" s="38"/>
      <c r="DO464" s="38"/>
      <c r="DP464" s="38"/>
      <c r="DQ464" s="38"/>
      <c r="DR464" s="38"/>
      <c r="DS464" s="38"/>
      <c r="DT464" s="38"/>
      <c r="DU464" s="38"/>
      <c r="DV464" s="38"/>
      <c r="DW464" s="38"/>
      <c r="DX464" s="38"/>
      <c r="DY464" s="38"/>
      <c r="DZ464" s="38"/>
      <c r="EA464" s="38"/>
      <c r="EB464" s="38"/>
      <c r="EC464" s="38"/>
      <c r="ED464" s="38"/>
      <c r="EE464" s="38"/>
      <c r="EF464" s="38"/>
      <c r="EG464" s="38"/>
      <c r="EH464" s="38"/>
      <c r="EI464" s="38"/>
      <c r="EJ464" s="38"/>
      <c r="EK464" s="38"/>
      <c r="EL464" s="38"/>
      <c r="EM464" s="38"/>
      <c r="EN464" s="38"/>
      <c r="EO464" s="38"/>
      <c r="EP464" s="38"/>
      <c r="EQ464" s="38"/>
      <c r="ER464" s="38"/>
      <c r="ES464" s="38"/>
      <c r="ET464" s="38"/>
      <c r="EU464" s="38"/>
      <c r="EV464" s="38"/>
      <c r="EW464" s="38"/>
      <c r="EX464" s="38"/>
      <c r="EY464" s="38"/>
      <c r="EZ464" s="38"/>
      <c r="FA464" s="38"/>
      <c r="FB464" s="38"/>
      <c r="FC464" s="38"/>
      <c r="FD464" s="38"/>
      <c r="FE464" s="38"/>
      <c r="FF464" s="38"/>
      <c r="FG464" s="38"/>
      <c r="FH464" s="38"/>
      <c r="FI464" s="38"/>
      <c r="FJ464" s="38"/>
      <c r="FK464" s="38"/>
      <c r="FL464" s="38"/>
      <c r="FM464" s="38"/>
      <c r="FN464" s="38"/>
      <c r="FO464" s="38"/>
      <c r="FP464" s="38"/>
      <c r="FQ464" s="38"/>
      <c r="FR464" s="38"/>
      <c r="FS464" s="38"/>
      <c r="FT464" s="38"/>
      <c r="FU464" s="38"/>
      <c r="FV464" s="38"/>
      <c r="FW464" s="38"/>
      <c r="FX464" s="38"/>
      <c r="FY464" s="38"/>
      <c r="FZ464" s="38"/>
      <c r="GA464" s="38"/>
      <c r="GB464" s="38"/>
      <c r="GC464" s="38"/>
      <c r="GD464" s="38"/>
      <c r="GE464" s="38"/>
      <c r="GF464" s="38"/>
      <c r="GG464" s="38"/>
      <c r="GH464" s="38"/>
      <c r="GI464" s="38"/>
      <c r="GJ464" s="38"/>
      <c r="GK464" s="38"/>
      <c r="GL464" s="38"/>
      <c r="GM464" s="38"/>
      <c r="GN464" s="38"/>
      <c r="GO464" s="38"/>
      <c r="GP464" s="38"/>
      <c r="GQ464" s="38"/>
      <c r="GR464" s="38"/>
      <c r="GS464" s="38"/>
      <c r="GT464" s="38"/>
      <c r="GU464" s="38"/>
      <c r="GV464" s="38"/>
      <c r="GW464" s="38"/>
      <c r="GX464" s="38"/>
      <c r="GY464" s="38"/>
      <c r="GZ464" s="38"/>
      <c r="HA464" s="38"/>
      <c r="HB464" s="38"/>
      <c r="HC464" s="38"/>
      <c r="HD464" s="38"/>
      <c r="HE464" s="38"/>
      <c r="HF464" s="38"/>
      <c r="HG464" s="38"/>
      <c r="HH464" s="38"/>
      <c r="HI464" s="38"/>
      <c r="HJ464" s="38"/>
      <c r="HK464" s="38"/>
      <c r="HL464" s="38"/>
      <c r="HM464" s="38"/>
      <c r="HN464" s="38"/>
      <c r="HO464" s="38"/>
      <c r="HP464" s="38"/>
      <c r="HQ464" s="38"/>
      <c r="HR464" s="38"/>
      <c r="HS464" s="38"/>
      <c r="HT464" s="38"/>
      <c r="HU464" s="38"/>
      <c r="HV464" s="38"/>
      <c r="HW464" s="38"/>
      <c r="HX464" s="38"/>
      <c r="HY464" s="38"/>
      <c r="HZ464" s="38"/>
      <c r="IA464" s="38"/>
      <c r="IB464" s="38"/>
      <c r="IC464" s="38"/>
      <c r="ID464" s="38"/>
      <c r="IE464" s="38"/>
      <c r="IF464" s="38"/>
      <c r="IG464" s="38"/>
      <c r="IH464" s="38"/>
      <c r="II464" s="38"/>
      <c r="IJ464" s="38"/>
      <c r="IK464" s="38"/>
      <c r="IL464" s="38"/>
      <c r="IM464" s="38"/>
      <c r="IN464" s="38"/>
      <c r="IO464" s="38"/>
      <c r="IP464" s="38"/>
      <c r="IQ464" s="38"/>
      <c r="IR464" s="38"/>
      <c r="IS464" s="38"/>
      <c r="IT464" s="38"/>
      <c r="IU464" s="38"/>
      <c r="IV464" s="38"/>
      <c r="IW464" s="38"/>
      <c r="IX464" s="38"/>
      <c r="IY464" s="38"/>
      <c r="IZ464" s="38"/>
      <c r="JA464" s="38"/>
      <c r="JB464" s="38"/>
      <c r="JC464" s="38"/>
      <c r="JD464" s="38"/>
      <c r="JE464" s="38"/>
      <c r="JF464" s="38"/>
      <c r="JG464" s="38"/>
      <c r="JH464" s="38"/>
      <c r="JI464" s="38"/>
      <c r="JJ464" s="38"/>
      <c r="JK464" s="38"/>
      <c r="JL464" s="38"/>
      <c r="JM464" s="38"/>
      <c r="JN464" s="38"/>
      <c r="JO464" s="38"/>
      <c r="JP464" s="38"/>
      <c r="JQ464" s="38"/>
      <c r="JR464" s="38"/>
      <c r="JS464" s="38"/>
      <c r="JT464" s="38"/>
      <c r="JU464" s="38"/>
      <c r="JV464" s="38"/>
      <c r="JW464" s="38"/>
      <c r="JX464" s="38"/>
      <c r="JY464" s="38"/>
      <c r="JZ464" s="38"/>
      <c r="KA464" s="38"/>
      <c r="KB464" s="38"/>
      <c r="KC464" s="38"/>
      <c r="KD464" s="38"/>
      <c r="KE464" s="38"/>
      <c r="KF464" s="38"/>
      <c r="KG464" s="38"/>
      <c r="KH464" s="38"/>
      <c r="KI464" s="38"/>
      <c r="KJ464" s="38"/>
      <c r="KK464" s="38"/>
      <c r="KL464" s="38"/>
      <c r="KM464" s="38"/>
      <c r="KN464" s="38"/>
      <c r="KO464" s="38"/>
      <c r="KP464" s="38"/>
      <c r="KQ464" s="38"/>
      <c r="KR464" s="38"/>
      <c r="KS464" s="38"/>
      <c r="KT464" s="38"/>
      <c r="KU464" s="38"/>
      <c r="KV464" s="38"/>
      <c r="KW464" s="38"/>
      <c r="KX464" s="38"/>
      <c r="KY464" s="38"/>
      <c r="KZ464" s="38"/>
      <c r="LA464" s="38"/>
      <c r="LB464" s="38"/>
      <c r="LC464" s="38"/>
      <c r="LD464" s="38"/>
      <c r="LE464" s="38"/>
      <c r="LF464" s="38"/>
      <c r="LG464" s="38"/>
      <c r="LH464" s="38"/>
      <c r="LI464" s="38"/>
      <c r="LJ464" s="38"/>
      <c r="LK464" s="38"/>
      <c r="LL464" s="38"/>
      <c r="LM464" s="38"/>
      <c r="LN464" s="38"/>
      <c r="LO464" s="38"/>
      <c r="LP464" s="38"/>
      <c r="LQ464" s="38"/>
      <c r="LR464" s="38"/>
      <c r="LS464" s="38"/>
      <c r="LT464" s="38"/>
      <c r="LU464" s="38"/>
      <c r="LV464" s="38"/>
      <c r="LW464" s="38"/>
      <c r="LX464" s="38"/>
      <c r="LY464" s="38"/>
      <c r="LZ464" s="38"/>
      <c r="MA464" s="38"/>
      <c r="MB464" s="38"/>
      <c r="MC464" s="38"/>
      <c r="MD464" s="38"/>
      <c r="ME464" s="38"/>
      <c r="MF464" s="38"/>
      <c r="MG464" s="38"/>
      <c r="MH464" s="38"/>
      <c r="MI464" s="38"/>
      <c r="MJ464" s="38"/>
      <c r="MK464" s="38"/>
      <c r="ML464" s="38"/>
      <c r="MM464" s="38"/>
      <c r="MN464" s="38"/>
      <c r="MO464" s="38"/>
      <c r="MP464" s="38"/>
      <c r="MQ464" s="38"/>
      <c r="MR464" s="38"/>
      <c r="MS464" s="38"/>
      <c r="MT464" s="38"/>
      <c r="MU464" s="38"/>
      <c r="MV464" s="38"/>
      <c r="MW464" s="38"/>
      <c r="MX464" s="38"/>
      <c r="MY464" s="38"/>
      <c r="MZ464" s="38"/>
      <c r="NA464" s="38"/>
      <c r="NB464" s="38"/>
      <c r="NC464" s="38"/>
      <c r="ND464" s="38"/>
      <c r="NE464" s="38"/>
      <c r="NF464" s="38"/>
      <c r="NG464" s="38"/>
      <c r="NH464" s="38"/>
      <c r="NI464" s="38"/>
      <c r="NJ464" s="38"/>
      <c r="NK464" s="38"/>
      <c r="NL464" s="38"/>
      <c r="NM464" s="38"/>
      <c r="NN464" s="38"/>
      <c r="NO464" s="38"/>
      <c r="NP464" s="38"/>
      <c r="NQ464" s="38"/>
      <c r="NR464" s="38"/>
      <c r="NS464" s="38"/>
      <c r="NT464" s="38"/>
      <c r="NU464" s="38"/>
      <c r="NV464" s="38"/>
      <c r="NW464" s="38"/>
      <c r="NX464" s="38"/>
      <c r="NY464" s="38"/>
      <c r="NZ464" s="38"/>
      <c r="OA464" s="38"/>
      <c r="OB464" s="38"/>
      <c r="OC464" s="38"/>
      <c r="OD464" s="38"/>
      <c r="OE464" s="38"/>
      <c r="OF464" s="38"/>
      <c r="OG464" s="38"/>
      <c r="OH464" s="38"/>
      <c r="OI464" s="38"/>
      <c r="OJ464" s="38"/>
      <c r="OK464" s="38"/>
      <c r="OL464" s="38"/>
      <c r="OM464" s="38"/>
      <c r="ON464" s="38"/>
      <c r="OO464" s="38"/>
      <c r="OP464" s="38"/>
      <c r="OQ464" s="38"/>
      <c r="OR464" s="38"/>
      <c r="OS464" s="38"/>
      <c r="OT464" s="38"/>
      <c r="OU464" s="38"/>
      <c r="OV464" s="38"/>
      <c r="OW464" s="38"/>
      <c r="OX464" s="38"/>
      <c r="OY464" s="38"/>
      <c r="OZ464" s="38"/>
      <c r="PA464" s="38"/>
      <c r="PB464" s="38"/>
      <c r="PC464" s="38"/>
      <c r="PD464" s="38"/>
      <c r="PE464" s="38"/>
      <c r="PF464" s="38"/>
      <c r="PG464" s="38"/>
      <c r="PH464" s="38"/>
      <c r="PI464" s="38"/>
      <c r="PJ464" s="38"/>
      <c r="PK464" s="38"/>
      <c r="PL464" s="38"/>
      <c r="PM464" s="38"/>
      <c r="PN464" s="38"/>
      <c r="PO464" s="38"/>
      <c r="PP464" s="38"/>
      <c r="PQ464" s="38"/>
      <c r="PR464" s="38"/>
      <c r="PS464" s="38"/>
      <c r="PT464" s="38"/>
      <c r="PU464" s="38"/>
      <c r="PV464" s="38"/>
      <c r="PW464" s="38"/>
      <c r="PX464" s="38"/>
      <c r="PY464" s="38"/>
      <c r="PZ464" s="38"/>
      <c r="QA464" s="38"/>
      <c r="QB464" s="38"/>
      <c r="QC464" s="38"/>
      <c r="QD464" s="38"/>
      <c r="QE464" s="38"/>
      <c r="QF464" s="38"/>
      <c r="QG464" s="38"/>
      <c r="QH464" s="38"/>
      <c r="QI464" s="38"/>
      <c r="QJ464" s="38"/>
      <c r="QK464" s="38"/>
      <c r="QL464" s="38"/>
      <c r="QM464" s="38"/>
      <c r="QN464" s="38"/>
      <c r="QO464" s="38"/>
      <c r="QP464" s="38"/>
      <c r="QQ464" s="38"/>
      <c r="QR464" s="38"/>
      <c r="QS464" s="38"/>
      <c r="QT464" s="38"/>
      <c r="QU464" s="38"/>
      <c r="QV464" s="38"/>
      <c r="QW464" s="38"/>
      <c r="QX464" s="38"/>
      <c r="QY464" s="38"/>
      <c r="QZ464" s="38"/>
      <c r="RA464" s="38"/>
      <c r="RB464" s="38"/>
      <c r="RC464" s="38"/>
      <c r="RD464" s="38"/>
      <c r="RE464" s="38"/>
      <c r="RF464" s="38"/>
      <c r="RG464" s="38"/>
      <c r="RH464" s="38"/>
      <c r="RI464" s="38"/>
      <c r="RJ464" s="38"/>
      <c r="RK464" s="38"/>
      <c r="RL464" s="38"/>
      <c r="RM464" s="38"/>
      <c r="RN464" s="38"/>
      <c r="RO464" s="38"/>
      <c r="RP464" s="38"/>
      <c r="RQ464" s="38"/>
      <c r="RR464" s="38"/>
      <c r="RS464" s="38"/>
      <c r="RT464" s="38"/>
      <c r="RU464" s="38"/>
      <c r="RV464" s="38"/>
      <c r="RW464" s="38"/>
      <c r="RX464" s="38"/>
      <c r="RY464" s="38"/>
      <c r="RZ464" s="38"/>
      <c r="SA464" s="38"/>
      <c r="SB464" s="38"/>
      <c r="SC464" s="38"/>
      <c r="SD464" s="38"/>
      <c r="SE464" s="38"/>
      <c r="SF464" s="38"/>
      <c r="SG464" s="38"/>
      <c r="SH464" s="38"/>
      <c r="SI464" s="38"/>
      <c r="SJ464" s="38"/>
      <c r="SK464" s="38"/>
      <c r="SL464" s="38"/>
      <c r="SM464" s="38"/>
      <c r="SN464" s="38"/>
      <c r="SO464" s="38"/>
      <c r="SP464" s="38"/>
      <c r="SQ464" s="38"/>
      <c r="SR464" s="38"/>
      <c r="SS464" s="38"/>
      <c r="ST464" s="38"/>
      <c r="SU464" s="38"/>
      <c r="SV464" s="38"/>
      <c r="SW464" s="38"/>
      <c r="SX464" s="38"/>
      <c r="SY464" s="38"/>
      <c r="SZ464" s="38"/>
      <c r="TA464" s="38"/>
      <c r="TB464" s="38"/>
      <c r="TC464" s="38"/>
      <c r="TD464" s="38"/>
      <c r="TE464" s="38"/>
      <c r="TF464" s="38"/>
      <c r="TG464" s="38"/>
      <c r="TH464" s="38"/>
      <c r="TI464" s="38"/>
      <c r="TJ464" s="38"/>
      <c r="TK464" s="38"/>
      <c r="TL464" s="38"/>
      <c r="TM464" s="38"/>
      <c r="TN464" s="38"/>
      <c r="TO464" s="38"/>
      <c r="TP464" s="38"/>
      <c r="TQ464" s="38"/>
      <c r="TR464" s="38"/>
      <c r="TS464" s="38"/>
      <c r="TT464" s="38"/>
      <c r="TU464" s="38"/>
      <c r="TV464" s="38"/>
      <c r="TW464" s="38"/>
      <c r="TX464" s="38"/>
      <c r="TY464" s="38"/>
      <c r="TZ464" s="38"/>
      <c r="UA464" s="38"/>
      <c r="UB464" s="38"/>
      <c r="UC464" s="38"/>
      <c r="UD464" s="38"/>
      <c r="UE464" s="38"/>
      <c r="UF464" s="38"/>
      <c r="UG464" s="38"/>
      <c r="UH464" s="38"/>
      <c r="UI464" s="38"/>
      <c r="UJ464" s="38"/>
      <c r="UK464" s="38"/>
      <c r="UL464" s="38"/>
      <c r="UM464" s="38"/>
      <c r="UN464" s="38"/>
      <c r="UO464" s="38"/>
      <c r="UP464" s="38"/>
      <c r="UQ464" s="38"/>
      <c r="UR464" s="38"/>
      <c r="US464" s="38"/>
      <c r="UT464" s="38"/>
      <c r="UU464" s="38"/>
      <c r="UV464" s="38"/>
      <c r="UW464" s="38"/>
      <c r="UX464" s="38"/>
      <c r="UY464" s="38"/>
      <c r="UZ464" s="38"/>
      <c r="VA464" s="38"/>
      <c r="VB464" s="38"/>
      <c r="VC464" s="38"/>
      <c r="VD464" s="38"/>
      <c r="VE464" s="38"/>
      <c r="VF464" s="38"/>
      <c r="VG464" s="38"/>
      <c r="VH464" s="38"/>
      <c r="VI464" s="38"/>
      <c r="VJ464" s="38"/>
      <c r="VK464" s="38"/>
      <c r="VL464" s="38"/>
      <c r="VM464" s="38"/>
      <c r="VN464" s="38"/>
      <c r="VO464" s="38"/>
      <c r="VP464" s="38"/>
      <c r="VQ464" s="38"/>
      <c r="VR464" s="38"/>
      <c r="VS464" s="38"/>
      <c r="VT464" s="38"/>
      <c r="VU464" s="38"/>
      <c r="VV464" s="38"/>
      <c r="VW464" s="38"/>
      <c r="VX464" s="38"/>
      <c r="VY464" s="38"/>
      <c r="VZ464" s="38"/>
      <c r="WA464" s="38"/>
      <c r="WB464" s="38"/>
      <c r="WC464" s="38"/>
      <c r="WD464" s="38"/>
    </row>
    <row r="465" spans="1:602" s="37" customFormat="1" ht="90" customHeight="1">
      <c r="A465" s="507"/>
      <c r="B465" s="508" t="s">
        <v>927</v>
      </c>
      <c r="C465" s="527" t="s">
        <v>775</v>
      </c>
      <c r="D465" s="50" t="s">
        <v>787</v>
      </c>
      <c r="E465" s="52" t="s">
        <v>783</v>
      </c>
      <c r="F465" s="52" t="s">
        <v>136</v>
      </c>
      <c r="G465" s="511">
        <v>39814</v>
      </c>
      <c r="H465" s="52" t="s">
        <v>137</v>
      </c>
      <c r="I465" s="512" t="s">
        <v>14</v>
      </c>
      <c r="J465" s="512" t="s">
        <v>4</v>
      </c>
      <c r="K465" s="64" t="s">
        <v>778</v>
      </c>
      <c r="L465" s="512" t="s">
        <v>146</v>
      </c>
      <c r="M465" s="505">
        <f t="shared" ref="M465:R465" si="63">M466</f>
        <v>290900</v>
      </c>
      <c r="N465" s="505">
        <f t="shared" si="63"/>
        <v>290900</v>
      </c>
      <c r="O465" s="505">
        <f t="shared" si="63"/>
        <v>0</v>
      </c>
      <c r="P465" s="513">
        <f t="shared" si="63"/>
        <v>0</v>
      </c>
      <c r="Q465" s="554">
        <f t="shared" si="63"/>
        <v>0</v>
      </c>
      <c r="R465" s="554">
        <f t="shared" si="63"/>
        <v>0</v>
      </c>
      <c r="S465" s="555"/>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c r="DL465" s="38"/>
      <c r="DM465" s="38"/>
      <c r="DN465" s="38"/>
      <c r="DO465" s="38"/>
      <c r="DP465" s="38"/>
      <c r="DQ465" s="38"/>
      <c r="DR465" s="38"/>
      <c r="DS465" s="38"/>
      <c r="DT465" s="38"/>
      <c r="DU465" s="38"/>
      <c r="DV465" s="38"/>
      <c r="DW465" s="38"/>
      <c r="DX465" s="38"/>
      <c r="DY465" s="38"/>
      <c r="DZ465" s="38"/>
      <c r="EA465" s="38"/>
      <c r="EB465" s="38"/>
      <c r="EC465" s="38"/>
      <c r="ED465" s="38"/>
      <c r="EE465" s="38"/>
      <c r="EF465" s="38"/>
      <c r="EG465" s="38"/>
      <c r="EH465" s="38"/>
      <c r="EI465" s="38"/>
      <c r="EJ465" s="38"/>
      <c r="EK465" s="38"/>
      <c r="EL465" s="38"/>
      <c r="EM465" s="38"/>
      <c r="EN465" s="38"/>
      <c r="EO465" s="38"/>
      <c r="EP465" s="38"/>
      <c r="EQ465" s="38"/>
      <c r="ER465" s="38"/>
      <c r="ES465" s="38"/>
      <c r="ET465" s="38"/>
      <c r="EU465" s="38"/>
      <c r="EV465" s="38"/>
      <c r="EW465" s="38"/>
      <c r="EX465" s="38"/>
      <c r="EY465" s="38"/>
      <c r="EZ465" s="38"/>
      <c r="FA465" s="38"/>
      <c r="FB465" s="38"/>
      <c r="FC465" s="38"/>
      <c r="FD465" s="38"/>
      <c r="FE465" s="38"/>
      <c r="FF465" s="38"/>
      <c r="FG465" s="38"/>
      <c r="FH465" s="38"/>
      <c r="FI465" s="38"/>
      <c r="FJ465" s="38"/>
      <c r="FK465" s="38"/>
      <c r="FL465" s="38"/>
      <c r="FM465" s="38"/>
      <c r="FN465" s="38"/>
      <c r="FO465" s="38"/>
      <c r="FP465" s="38"/>
      <c r="FQ465" s="38"/>
      <c r="FR465" s="38"/>
      <c r="FS465" s="38"/>
      <c r="FT465" s="38"/>
      <c r="FU465" s="38"/>
      <c r="FV465" s="38"/>
      <c r="FW465" s="38"/>
      <c r="FX465" s="38"/>
      <c r="FY465" s="38"/>
      <c r="FZ465" s="38"/>
      <c r="GA465" s="38"/>
      <c r="GB465" s="38"/>
      <c r="GC465" s="38"/>
      <c r="GD465" s="38"/>
      <c r="GE465" s="38"/>
      <c r="GF465" s="38"/>
      <c r="GG465" s="38"/>
      <c r="GH465" s="38"/>
      <c r="GI465" s="38"/>
      <c r="GJ465" s="38"/>
      <c r="GK465" s="38"/>
      <c r="GL465" s="38"/>
      <c r="GM465" s="38"/>
      <c r="GN465" s="38"/>
      <c r="GO465" s="38"/>
      <c r="GP465" s="38"/>
      <c r="GQ465" s="38"/>
      <c r="GR465" s="38"/>
      <c r="GS465" s="38"/>
      <c r="GT465" s="38"/>
      <c r="GU465" s="38"/>
      <c r="GV465" s="38"/>
      <c r="GW465" s="38"/>
      <c r="GX465" s="38"/>
      <c r="GY465" s="38"/>
      <c r="GZ465" s="38"/>
      <c r="HA465" s="38"/>
      <c r="HB465" s="38"/>
      <c r="HC465" s="38"/>
      <c r="HD465" s="38"/>
      <c r="HE465" s="38"/>
      <c r="HF465" s="38"/>
      <c r="HG465" s="38"/>
      <c r="HH465" s="38"/>
      <c r="HI465" s="38"/>
      <c r="HJ465" s="38"/>
      <c r="HK465" s="38"/>
      <c r="HL465" s="38"/>
      <c r="HM465" s="38"/>
      <c r="HN465" s="38"/>
      <c r="HO465" s="38"/>
      <c r="HP465" s="38"/>
      <c r="HQ465" s="38"/>
      <c r="HR465" s="38"/>
      <c r="HS465" s="38"/>
      <c r="HT465" s="38"/>
      <c r="HU465" s="38"/>
      <c r="HV465" s="38"/>
      <c r="HW465" s="38"/>
      <c r="HX465" s="38"/>
      <c r="HY465" s="38"/>
      <c r="HZ465" s="38"/>
      <c r="IA465" s="38"/>
      <c r="IB465" s="38"/>
      <c r="IC465" s="38"/>
      <c r="ID465" s="38"/>
      <c r="IE465" s="38"/>
      <c r="IF465" s="38"/>
      <c r="IG465" s="38"/>
      <c r="IH465" s="38"/>
      <c r="II465" s="38"/>
      <c r="IJ465" s="38"/>
      <c r="IK465" s="38"/>
      <c r="IL465" s="38"/>
      <c r="IM465" s="38"/>
      <c r="IN465" s="38"/>
      <c r="IO465" s="38"/>
      <c r="IP465" s="38"/>
      <c r="IQ465" s="38"/>
      <c r="IR465" s="38"/>
      <c r="IS465" s="38"/>
      <c r="IT465" s="38"/>
      <c r="IU465" s="38"/>
      <c r="IV465" s="38"/>
      <c r="IW465" s="38"/>
      <c r="IX465" s="38"/>
      <c r="IY465" s="38"/>
      <c r="IZ465" s="38"/>
      <c r="JA465" s="38"/>
      <c r="JB465" s="38"/>
      <c r="JC465" s="38"/>
      <c r="JD465" s="38"/>
      <c r="JE465" s="38"/>
      <c r="JF465" s="38"/>
      <c r="JG465" s="38"/>
      <c r="JH465" s="38"/>
      <c r="JI465" s="38"/>
      <c r="JJ465" s="38"/>
      <c r="JK465" s="38"/>
      <c r="JL465" s="38"/>
      <c r="JM465" s="38"/>
      <c r="JN465" s="38"/>
      <c r="JO465" s="38"/>
      <c r="JP465" s="38"/>
      <c r="JQ465" s="38"/>
      <c r="JR465" s="38"/>
      <c r="JS465" s="38"/>
      <c r="JT465" s="38"/>
      <c r="JU465" s="38"/>
      <c r="JV465" s="38"/>
      <c r="JW465" s="38"/>
      <c r="JX465" s="38"/>
      <c r="JY465" s="38"/>
      <c r="JZ465" s="38"/>
      <c r="KA465" s="38"/>
      <c r="KB465" s="38"/>
      <c r="KC465" s="38"/>
      <c r="KD465" s="38"/>
      <c r="KE465" s="38"/>
      <c r="KF465" s="38"/>
      <c r="KG465" s="38"/>
      <c r="KH465" s="38"/>
      <c r="KI465" s="38"/>
      <c r="KJ465" s="38"/>
      <c r="KK465" s="38"/>
      <c r="KL465" s="38"/>
      <c r="KM465" s="38"/>
      <c r="KN465" s="38"/>
      <c r="KO465" s="38"/>
      <c r="KP465" s="38"/>
      <c r="KQ465" s="38"/>
      <c r="KR465" s="38"/>
      <c r="KS465" s="38"/>
      <c r="KT465" s="38"/>
      <c r="KU465" s="38"/>
      <c r="KV465" s="38"/>
      <c r="KW465" s="38"/>
      <c r="KX465" s="38"/>
      <c r="KY465" s="38"/>
      <c r="KZ465" s="38"/>
      <c r="LA465" s="38"/>
      <c r="LB465" s="38"/>
      <c r="LC465" s="38"/>
      <c r="LD465" s="38"/>
      <c r="LE465" s="38"/>
      <c r="LF465" s="38"/>
      <c r="LG465" s="38"/>
      <c r="LH465" s="38"/>
      <c r="LI465" s="38"/>
      <c r="LJ465" s="38"/>
      <c r="LK465" s="38"/>
      <c r="LL465" s="38"/>
      <c r="LM465" s="38"/>
      <c r="LN465" s="38"/>
      <c r="LO465" s="38"/>
      <c r="LP465" s="38"/>
      <c r="LQ465" s="38"/>
      <c r="LR465" s="38"/>
      <c r="LS465" s="38"/>
      <c r="LT465" s="38"/>
      <c r="LU465" s="38"/>
      <c r="LV465" s="38"/>
      <c r="LW465" s="38"/>
      <c r="LX465" s="38"/>
      <c r="LY465" s="38"/>
      <c r="LZ465" s="38"/>
      <c r="MA465" s="38"/>
      <c r="MB465" s="38"/>
      <c r="MC465" s="38"/>
      <c r="MD465" s="38"/>
      <c r="ME465" s="38"/>
      <c r="MF465" s="38"/>
      <c r="MG465" s="38"/>
      <c r="MH465" s="38"/>
      <c r="MI465" s="38"/>
      <c r="MJ465" s="38"/>
      <c r="MK465" s="38"/>
      <c r="ML465" s="38"/>
      <c r="MM465" s="38"/>
      <c r="MN465" s="38"/>
      <c r="MO465" s="38"/>
      <c r="MP465" s="38"/>
      <c r="MQ465" s="38"/>
      <c r="MR465" s="38"/>
      <c r="MS465" s="38"/>
      <c r="MT465" s="38"/>
      <c r="MU465" s="38"/>
      <c r="MV465" s="38"/>
      <c r="MW465" s="38"/>
      <c r="MX465" s="38"/>
      <c r="MY465" s="38"/>
      <c r="MZ465" s="38"/>
      <c r="NA465" s="38"/>
      <c r="NB465" s="38"/>
      <c r="NC465" s="38"/>
      <c r="ND465" s="38"/>
      <c r="NE465" s="38"/>
      <c r="NF465" s="38"/>
      <c r="NG465" s="38"/>
      <c r="NH465" s="38"/>
      <c r="NI465" s="38"/>
      <c r="NJ465" s="38"/>
      <c r="NK465" s="38"/>
      <c r="NL465" s="38"/>
      <c r="NM465" s="38"/>
      <c r="NN465" s="38"/>
      <c r="NO465" s="38"/>
      <c r="NP465" s="38"/>
      <c r="NQ465" s="38"/>
      <c r="NR465" s="38"/>
      <c r="NS465" s="38"/>
      <c r="NT465" s="38"/>
      <c r="NU465" s="38"/>
      <c r="NV465" s="38"/>
      <c r="NW465" s="38"/>
      <c r="NX465" s="38"/>
      <c r="NY465" s="38"/>
      <c r="NZ465" s="38"/>
      <c r="OA465" s="38"/>
      <c r="OB465" s="38"/>
      <c r="OC465" s="38"/>
      <c r="OD465" s="38"/>
      <c r="OE465" s="38"/>
      <c r="OF465" s="38"/>
      <c r="OG465" s="38"/>
      <c r="OH465" s="38"/>
      <c r="OI465" s="38"/>
      <c r="OJ465" s="38"/>
      <c r="OK465" s="38"/>
      <c r="OL465" s="38"/>
      <c r="OM465" s="38"/>
      <c r="ON465" s="38"/>
      <c r="OO465" s="38"/>
      <c r="OP465" s="38"/>
      <c r="OQ465" s="38"/>
      <c r="OR465" s="38"/>
      <c r="OS465" s="38"/>
      <c r="OT465" s="38"/>
      <c r="OU465" s="38"/>
      <c r="OV465" s="38"/>
      <c r="OW465" s="38"/>
      <c r="OX465" s="38"/>
      <c r="OY465" s="38"/>
      <c r="OZ465" s="38"/>
      <c r="PA465" s="38"/>
      <c r="PB465" s="38"/>
      <c r="PC465" s="38"/>
      <c r="PD465" s="38"/>
      <c r="PE465" s="38"/>
      <c r="PF465" s="38"/>
      <c r="PG465" s="38"/>
      <c r="PH465" s="38"/>
      <c r="PI465" s="38"/>
      <c r="PJ465" s="38"/>
      <c r="PK465" s="38"/>
      <c r="PL465" s="38"/>
      <c r="PM465" s="38"/>
      <c r="PN465" s="38"/>
      <c r="PO465" s="38"/>
      <c r="PP465" s="38"/>
      <c r="PQ465" s="38"/>
      <c r="PR465" s="38"/>
      <c r="PS465" s="38"/>
      <c r="PT465" s="38"/>
      <c r="PU465" s="38"/>
      <c r="PV465" s="38"/>
      <c r="PW465" s="38"/>
      <c r="PX465" s="38"/>
      <c r="PY465" s="38"/>
      <c r="PZ465" s="38"/>
      <c r="QA465" s="38"/>
      <c r="QB465" s="38"/>
      <c r="QC465" s="38"/>
      <c r="QD465" s="38"/>
      <c r="QE465" s="38"/>
      <c r="QF465" s="38"/>
      <c r="QG465" s="38"/>
      <c r="QH465" s="38"/>
      <c r="QI465" s="38"/>
      <c r="QJ465" s="38"/>
      <c r="QK465" s="38"/>
      <c r="QL465" s="38"/>
      <c r="QM465" s="38"/>
      <c r="QN465" s="38"/>
      <c r="QO465" s="38"/>
      <c r="QP465" s="38"/>
      <c r="QQ465" s="38"/>
      <c r="QR465" s="38"/>
      <c r="QS465" s="38"/>
      <c r="QT465" s="38"/>
      <c r="QU465" s="38"/>
      <c r="QV465" s="38"/>
      <c r="QW465" s="38"/>
      <c r="QX465" s="38"/>
      <c r="QY465" s="38"/>
      <c r="QZ465" s="38"/>
      <c r="RA465" s="38"/>
      <c r="RB465" s="38"/>
      <c r="RC465" s="38"/>
      <c r="RD465" s="38"/>
      <c r="RE465" s="38"/>
      <c r="RF465" s="38"/>
      <c r="RG465" s="38"/>
      <c r="RH465" s="38"/>
      <c r="RI465" s="38"/>
      <c r="RJ465" s="38"/>
      <c r="RK465" s="38"/>
      <c r="RL465" s="38"/>
      <c r="RM465" s="38"/>
      <c r="RN465" s="38"/>
      <c r="RO465" s="38"/>
      <c r="RP465" s="38"/>
      <c r="RQ465" s="38"/>
      <c r="RR465" s="38"/>
      <c r="RS465" s="38"/>
      <c r="RT465" s="38"/>
      <c r="RU465" s="38"/>
      <c r="RV465" s="38"/>
      <c r="RW465" s="38"/>
      <c r="RX465" s="38"/>
      <c r="RY465" s="38"/>
      <c r="RZ465" s="38"/>
      <c r="SA465" s="38"/>
      <c r="SB465" s="38"/>
      <c r="SC465" s="38"/>
      <c r="SD465" s="38"/>
      <c r="SE465" s="38"/>
      <c r="SF465" s="38"/>
      <c r="SG465" s="38"/>
      <c r="SH465" s="38"/>
      <c r="SI465" s="38"/>
      <c r="SJ465" s="38"/>
      <c r="SK465" s="38"/>
      <c r="SL465" s="38"/>
      <c r="SM465" s="38"/>
      <c r="SN465" s="38"/>
      <c r="SO465" s="38"/>
      <c r="SP465" s="38"/>
      <c r="SQ465" s="38"/>
      <c r="SR465" s="38"/>
      <c r="SS465" s="38"/>
      <c r="ST465" s="38"/>
      <c r="SU465" s="38"/>
      <c r="SV465" s="38"/>
      <c r="SW465" s="38"/>
      <c r="SX465" s="38"/>
      <c r="SY465" s="38"/>
      <c r="SZ465" s="38"/>
      <c r="TA465" s="38"/>
      <c r="TB465" s="38"/>
      <c r="TC465" s="38"/>
      <c r="TD465" s="38"/>
      <c r="TE465" s="38"/>
      <c r="TF465" s="38"/>
      <c r="TG465" s="38"/>
      <c r="TH465" s="38"/>
      <c r="TI465" s="38"/>
      <c r="TJ465" s="38"/>
      <c r="TK465" s="38"/>
      <c r="TL465" s="38"/>
      <c r="TM465" s="38"/>
      <c r="TN465" s="38"/>
      <c r="TO465" s="38"/>
      <c r="TP465" s="38"/>
      <c r="TQ465" s="38"/>
      <c r="TR465" s="38"/>
      <c r="TS465" s="38"/>
      <c r="TT465" s="38"/>
      <c r="TU465" s="38"/>
      <c r="TV465" s="38"/>
      <c r="TW465" s="38"/>
      <c r="TX465" s="38"/>
      <c r="TY465" s="38"/>
      <c r="TZ465" s="38"/>
      <c r="UA465" s="38"/>
      <c r="UB465" s="38"/>
      <c r="UC465" s="38"/>
      <c r="UD465" s="38"/>
      <c r="UE465" s="38"/>
      <c r="UF465" s="38"/>
      <c r="UG465" s="38"/>
      <c r="UH465" s="38"/>
      <c r="UI465" s="38"/>
      <c r="UJ465" s="38"/>
      <c r="UK465" s="38"/>
      <c r="UL465" s="38"/>
      <c r="UM465" s="38"/>
      <c r="UN465" s="38"/>
      <c r="UO465" s="38"/>
      <c r="UP465" s="38"/>
      <c r="UQ465" s="38"/>
      <c r="UR465" s="38"/>
      <c r="US465" s="38"/>
      <c r="UT465" s="38"/>
      <c r="UU465" s="38"/>
      <c r="UV465" s="38"/>
      <c r="UW465" s="38"/>
      <c r="UX465" s="38"/>
      <c r="UY465" s="38"/>
      <c r="UZ465" s="38"/>
      <c r="VA465" s="38"/>
      <c r="VB465" s="38"/>
      <c r="VC465" s="38"/>
      <c r="VD465" s="38"/>
      <c r="VE465" s="38"/>
      <c r="VF465" s="38"/>
      <c r="VG465" s="38"/>
      <c r="VH465" s="38"/>
      <c r="VI465" s="38"/>
      <c r="VJ465" s="38"/>
      <c r="VK465" s="38"/>
      <c r="VL465" s="38"/>
      <c r="VM465" s="38"/>
      <c r="VN465" s="38"/>
      <c r="VO465" s="38"/>
      <c r="VP465" s="38"/>
      <c r="VQ465" s="38"/>
      <c r="VR465" s="38"/>
      <c r="VS465" s="38"/>
      <c r="VT465" s="38"/>
      <c r="VU465" s="38"/>
      <c r="VV465" s="38"/>
      <c r="VW465" s="38"/>
      <c r="VX465" s="38"/>
      <c r="VY465" s="38"/>
      <c r="VZ465" s="38"/>
      <c r="WA465" s="38"/>
      <c r="WB465" s="38"/>
      <c r="WC465" s="38"/>
      <c r="WD465" s="38"/>
    </row>
    <row r="466" spans="1:602" s="37" customFormat="1" ht="87" customHeight="1">
      <c r="A466" s="507"/>
      <c r="B466" s="515"/>
      <c r="C466" s="536"/>
      <c r="D466" s="51"/>
      <c r="E466" s="54" t="s">
        <v>928</v>
      </c>
      <c r="F466" s="52" t="s">
        <v>136</v>
      </c>
      <c r="G466" s="511">
        <v>44197</v>
      </c>
      <c r="H466" s="52" t="s">
        <v>137</v>
      </c>
      <c r="I466" s="519" t="s">
        <v>14</v>
      </c>
      <c r="J466" s="519" t="s">
        <v>4</v>
      </c>
      <c r="K466" s="533" t="s">
        <v>778</v>
      </c>
      <c r="L466" s="519" t="s">
        <v>202</v>
      </c>
      <c r="M466" s="520">
        <v>290900</v>
      </c>
      <c r="N466" s="520">
        <v>290900</v>
      </c>
      <c r="O466" s="520">
        <v>0</v>
      </c>
      <c r="P466" s="521">
        <v>0</v>
      </c>
      <c r="Q466" s="522">
        <v>0</v>
      </c>
      <c r="R466" s="522">
        <v>0</v>
      </c>
      <c r="S466" s="514">
        <v>3</v>
      </c>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c r="DL466" s="38"/>
      <c r="DM466" s="38"/>
      <c r="DN466" s="38"/>
      <c r="DO466" s="38"/>
      <c r="DP466" s="38"/>
      <c r="DQ466" s="38"/>
      <c r="DR466" s="38"/>
      <c r="DS466" s="38"/>
      <c r="DT466" s="38"/>
      <c r="DU466" s="38"/>
      <c r="DV466" s="38"/>
      <c r="DW466" s="38"/>
      <c r="DX466" s="38"/>
      <c r="DY466" s="38"/>
      <c r="DZ466" s="38"/>
      <c r="EA466" s="38"/>
      <c r="EB466" s="38"/>
      <c r="EC466" s="38"/>
      <c r="ED466" s="38"/>
      <c r="EE466" s="38"/>
      <c r="EF466" s="38"/>
      <c r="EG466" s="38"/>
      <c r="EH466" s="38"/>
      <c r="EI466" s="38"/>
      <c r="EJ466" s="38"/>
      <c r="EK466" s="38"/>
      <c r="EL466" s="38"/>
      <c r="EM466" s="38"/>
      <c r="EN466" s="38"/>
      <c r="EO466" s="38"/>
      <c r="EP466" s="38"/>
      <c r="EQ466" s="38"/>
      <c r="ER466" s="38"/>
      <c r="ES466" s="38"/>
      <c r="ET466" s="38"/>
      <c r="EU466" s="38"/>
      <c r="EV466" s="38"/>
      <c r="EW466" s="38"/>
      <c r="EX466" s="38"/>
      <c r="EY466" s="38"/>
      <c r="EZ466" s="38"/>
      <c r="FA466" s="38"/>
      <c r="FB466" s="38"/>
      <c r="FC466" s="38"/>
      <c r="FD466" s="38"/>
      <c r="FE466" s="38"/>
      <c r="FF466" s="38"/>
      <c r="FG466" s="38"/>
      <c r="FH466" s="38"/>
      <c r="FI466" s="38"/>
      <c r="FJ466" s="38"/>
      <c r="FK466" s="38"/>
      <c r="FL466" s="38"/>
      <c r="FM466" s="38"/>
      <c r="FN466" s="38"/>
      <c r="FO466" s="38"/>
      <c r="FP466" s="38"/>
      <c r="FQ466" s="38"/>
      <c r="FR466" s="38"/>
      <c r="FS466" s="38"/>
      <c r="FT466" s="38"/>
      <c r="FU466" s="38"/>
      <c r="FV466" s="38"/>
      <c r="FW466" s="38"/>
      <c r="FX466" s="38"/>
      <c r="FY466" s="38"/>
      <c r="FZ466" s="38"/>
      <c r="GA466" s="38"/>
      <c r="GB466" s="38"/>
      <c r="GC466" s="38"/>
      <c r="GD466" s="38"/>
      <c r="GE466" s="38"/>
      <c r="GF466" s="38"/>
      <c r="GG466" s="38"/>
      <c r="GH466" s="38"/>
      <c r="GI466" s="38"/>
      <c r="GJ466" s="38"/>
      <c r="GK466" s="38"/>
      <c r="GL466" s="38"/>
      <c r="GM466" s="38"/>
      <c r="GN466" s="38"/>
      <c r="GO466" s="38"/>
      <c r="GP466" s="38"/>
      <c r="GQ466" s="38"/>
      <c r="GR466" s="38"/>
      <c r="GS466" s="38"/>
      <c r="GT466" s="38"/>
      <c r="GU466" s="38"/>
      <c r="GV466" s="38"/>
      <c r="GW466" s="38"/>
      <c r="GX466" s="38"/>
      <c r="GY466" s="38"/>
      <c r="GZ466" s="38"/>
      <c r="HA466" s="38"/>
      <c r="HB466" s="38"/>
      <c r="HC466" s="38"/>
      <c r="HD466" s="38"/>
      <c r="HE466" s="38"/>
      <c r="HF466" s="38"/>
      <c r="HG466" s="38"/>
      <c r="HH466" s="38"/>
      <c r="HI466" s="38"/>
      <c r="HJ466" s="38"/>
      <c r="HK466" s="38"/>
      <c r="HL466" s="38"/>
      <c r="HM466" s="38"/>
      <c r="HN466" s="38"/>
      <c r="HO466" s="38"/>
      <c r="HP466" s="38"/>
      <c r="HQ466" s="38"/>
      <c r="HR466" s="38"/>
      <c r="HS466" s="38"/>
      <c r="HT466" s="38"/>
      <c r="HU466" s="38"/>
      <c r="HV466" s="38"/>
      <c r="HW466" s="38"/>
      <c r="HX466" s="38"/>
      <c r="HY466" s="38"/>
      <c r="HZ466" s="38"/>
      <c r="IA466" s="38"/>
      <c r="IB466" s="38"/>
      <c r="IC466" s="38"/>
      <c r="ID466" s="38"/>
      <c r="IE466" s="38"/>
      <c r="IF466" s="38"/>
      <c r="IG466" s="38"/>
      <c r="IH466" s="38"/>
      <c r="II466" s="38"/>
      <c r="IJ466" s="38"/>
      <c r="IK466" s="38"/>
      <c r="IL466" s="38"/>
      <c r="IM466" s="38"/>
      <c r="IN466" s="38"/>
      <c r="IO466" s="38"/>
      <c r="IP466" s="38"/>
      <c r="IQ466" s="38"/>
      <c r="IR466" s="38"/>
      <c r="IS466" s="38"/>
      <c r="IT466" s="38"/>
      <c r="IU466" s="38"/>
      <c r="IV466" s="38"/>
      <c r="IW466" s="38"/>
      <c r="IX466" s="38"/>
      <c r="IY466" s="38"/>
      <c r="IZ466" s="38"/>
      <c r="JA466" s="38"/>
      <c r="JB466" s="38"/>
      <c r="JC466" s="38"/>
      <c r="JD466" s="38"/>
      <c r="JE466" s="38"/>
      <c r="JF466" s="38"/>
      <c r="JG466" s="38"/>
      <c r="JH466" s="38"/>
      <c r="JI466" s="38"/>
      <c r="JJ466" s="38"/>
      <c r="JK466" s="38"/>
      <c r="JL466" s="38"/>
      <c r="JM466" s="38"/>
      <c r="JN466" s="38"/>
      <c r="JO466" s="38"/>
      <c r="JP466" s="38"/>
      <c r="JQ466" s="38"/>
      <c r="JR466" s="38"/>
      <c r="JS466" s="38"/>
      <c r="JT466" s="38"/>
      <c r="JU466" s="38"/>
      <c r="JV466" s="38"/>
      <c r="JW466" s="38"/>
      <c r="JX466" s="38"/>
      <c r="JY466" s="38"/>
      <c r="JZ466" s="38"/>
      <c r="KA466" s="38"/>
      <c r="KB466" s="38"/>
      <c r="KC466" s="38"/>
      <c r="KD466" s="38"/>
      <c r="KE466" s="38"/>
      <c r="KF466" s="38"/>
      <c r="KG466" s="38"/>
      <c r="KH466" s="38"/>
      <c r="KI466" s="38"/>
      <c r="KJ466" s="38"/>
      <c r="KK466" s="38"/>
      <c r="KL466" s="38"/>
      <c r="KM466" s="38"/>
      <c r="KN466" s="38"/>
      <c r="KO466" s="38"/>
      <c r="KP466" s="38"/>
      <c r="KQ466" s="38"/>
      <c r="KR466" s="38"/>
      <c r="KS466" s="38"/>
      <c r="KT466" s="38"/>
      <c r="KU466" s="38"/>
      <c r="KV466" s="38"/>
      <c r="KW466" s="38"/>
      <c r="KX466" s="38"/>
      <c r="KY466" s="38"/>
      <c r="KZ466" s="38"/>
      <c r="LA466" s="38"/>
      <c r="LB466" s="38"/>
      <c r="LC466" s="38"/>
      <c r="LD466" s="38"/>
      <c r="LE466" s="38"/>
      <c r="LF466" s="38"/>
      <c r="LG466" s="38"/>
      <c r="LH466" s="38"/>
      <c r="LI466" s="38"/>
      <c r="LJ466" s="38"/>
      <c r="LK466" s="38"/>
      <c r="LL466" s="38"/>
      <c r="LM466" s="38"/>
      <c r="LN466" s="38"/>
      <c r="LO466" s="38"/>
      <c r="LP466" s="38"/>
      <c r="LQ466" s="38"/>
      <c r="LR466" s="38"/>
      <c r="LS466" s="38"/>
      <c r="LT466" s="38"/>
      <c r="LU466" s="38"/>
      <c r="LV466" s="38"/>
      <c r="LW466" s="38"/>
      <c r="LX466" s="38"/>
      <c r="LY466" s="38"/>
      <c r="LZ466" s="38"/>
      <c r="MA466" s="38"/>
      <c r="MB466" s="38"/>
      <c r="MC466" s="38"/>
      <c r="MD466" s="38"/>
      <c r="ME466" s="38"/>
      <c r="MF466" s="38"/>
      <c r="MG466" s="38"/>
      <c r="MH466" s="38"/>
      <c r="MI466" s="38"/>
      <c r="MJ466" s="38"/>
      <c r="MK466" s="38"/>
      <c r="ML466" s="38"/>
      <c r="MM466" s="38"/>
      <c r="MN466" s="38"/>
      <c r="MO466" s="38"/>
      <c r="MP466" s="38"/>
      <c r="MQ466" s="38"/>
      <c r="MR466" s="38"/>
      <c r="MS466" s="38"/>
      <c r="MT466" s="38"/>
      <c r="MU466" s="38"/>
      <c r="MV466" s="38"/>
      <c r="MW466" s="38"/>
      <c r="MX466" s="38"/>
      <c r="MY466" s="38"/>
      <c r="MZ466" s="38"/>
      <c r="NA466" s="38"/>
      <c r="NB466" s="38"/>
      <c r="NC466" s="38"/>
      <c r="ND466" s="38"/>
      <c r="NE466" s="38"/>
      <c r="NF466" s="38"/>
      <c r="NG466" s="38"/>
      <c r="NH466" s="38"/>
      <c r="NI466" s="38"/>
      <c r="NJ466" s="38"/>
      <c r="NK466" s="38"/>
      <c r="NL466" s="38"/>
      <c r="NM466" s="38"/>
      <c r="NN466" s="38"/>
      <c r="NO466" s="38"/>
      <c r="NP466" s="38"/>
      <c r="NQ466" s="38"/>
      <c r="NR466" s="38"/>
      <c r="NS466" s="38"/>
      <c r="NT466" s="38"/>
      <c r="NU466" s="38"/>
      <c r="NV466" s="38"/>
      <c r="NW466" s="38"/>
      <c r="NX466" s="38"/>
      <c r="NY466" s="38"/>
      <c r="NZ466" s="38"/>
      <c r="OA466" s="38"/>
      <c r="OB466" s="38"/>
      <c r="OC466" s="38"/>
      <c r="OD466" s="38"/>
      <c r="OE466" s="38"/>
      <c r="OF466" s="38"/>
      <c r="OG466" s="38"/>
      <c r="OH466" s="38"/>
      <c r="OI466" s="38"/>
      <c r="OJ466" s="38"/>
      <c r="OK466" s="38"/>
      <c r="OL466" s="38"/>
      <c r="OM466" s="38"/>
      <c r="ON466" s="38"/>
      <c r="OO466" s="38"/>
      <c r="OP466" s="38"/>
      <c r="OQ466" s="38"/>
      <c r="OR466" s="38"/>
      <c r="OS466" s="38"/>
      <c r="OT466" s="38"/>
      <c r="OU466" s="38"/>
      <c r="OV466" s="38"/>
      <c r="OW466" s="38"/>
      <c r="OX466" s="38"/>
      <c r="OY466" s="38"/>
      <c r="OZ466" s="38"/>
      <c r="PA466" s="38"/>
      <c r="PB466" s="38"/>
      <c r="PC466" s="38"/>
      <c r="PD466" s="38"/>
      <c r="PE466" s="38"/>
      <c r="PF466" s="38"/>
      <c r="PG466" s="38"/>
      <c r="PH466" s="38"/>
      <c r="PI466" s="38"/>
      <c r="PJ466" s="38"/>
      <c r="PK466" s="38"/>
      <c r="PL466" s="38"/>
      <c r="PM466" s="38"/>
      <c r="PN466" s="38"/>
      <c r="PO466" s="38"/>
      <c r="PP466" s="38"/>
      <c r="PQ466" s="38"/>
      <c r="PR466" s="38"/>
      <c r="PS466" s="38"/>
      <c r="PT466" s="38"/>
      <c r="PU466" s="38"/>
      <c r="PV466" s="38"/>
      <c r="PW466" s="38"/>
      <c r="PX466" s="38"/>
      <c r="PY466" s="38"/>
      <c r="PZ466" s="38"/>
      <c r="QA466" s="38"/>
      <c r="QB466" s="38"/>
      <c r="QC466" s="38"/>
      <c r="QD466" s="38"/>
      <c r="QE466" s="38"/>
      <c r="QF466" s="38"/>
      <c r="QG466" s="38"/>
      <c r="QH466" s="38"/>
      <c r="QI466" s="38"/>
      <c r="QJ466" s="38"/>
      <c r="QK466" s="38"/>
      <c r="QL466" s="38"/>
      <c r="QM466" s="38"/>
      <c r="QN466" s="38"/>
      <c r="QO466" s="38"/>
      <c r="QP466" s="38"/>
      <c r="QQ466" s="38"/>
      <c r="QR466" s="38"/>
      <c r="QS466" s="38"/>
      <c r="QT466" s="38"/>
      <c r="QU466" s="38"/>
      <c r="QV466" s="38"/>
      <c r="QW466" s="38"/>
      <c r="QX466" s="38"/>
      <c r="QY466" s="38"/>
      <c r="QZ466" s="38"/>
      <c r="RA466" s="38"/>
      <c r="RB466" s="38"/>
      <c r="RC466" s="38"/>
      <c r="RD466" s="38"/>
      <c r="RE466" s="38"/>
      <c r="RF466" s="38"/>
      <c r="RG466" s="38"/>
      <c r="RH466" s="38"/>
      <c r="RI466" s="38"/>
      <c r="RJ466" s="38"/>
      <c r="RK466" s="38"/>
      <c r="RL466" s="38"/>
      <c r="RM466" s="38"/>
      <c r="RN466" s="38"/>
      <c r="RO466" s="38"/>
      <c r="RP466" s="38"/>
      <c r="RQ466" s="38"/>
      <c r="RR466" s="38"/>
      <c r="RS466" s="38"/>
      <c r="RT466" s="38"/>
      <c r="RU466" s="38"/>
      <c r="RV466" s="38"/>
      <c r="RW466" s="38"/>
      <c r="RX466" s="38"/>
      <c r="RY466" s="38"/>
      <c r="RZ466" s="38"/>
      <c r="SA466" s="38"/>
      <c r="SB466" s="38"/>
      <c r="SC466" s="38"/>
      <c r="SD466" s="38"/>
      <c r="SE466" s="38"/>
      <c r="SF466" s="38"/>
      <c r="SG466" s="38"/>
      <c r="SH466" s="38"/>
      <c r="SI466" s="38"/>
      <c r="SJ466" s="38"/>
      <c r="SK466" s="38"/>
      <c r="SL466" s="38"/>
      <c r="SM466" s="38"/>
      <c r="SN466" s="38"/>
      <c r="SO466" s="38"/>
      <c r="SP466" s="38"/>
      <c r="SQ466" s="38"/>
      <c r="SR466" s="38"/>
      <c r="SS466" s="38"/>
      <c r="ST466" s="38"/>
      <c r="SU466" s="38"/>
      <c r="SV466" s="38"/>
      <c r="SW466" s="38"/>
      <c r="SX466" s="38"/>
      <c r="SY466" s="38"/>
      <c r="SZ466" s="38"/>
      <c r="TA466" s="38"/>
      <c r="TB466" s="38"/>
      <c r="TC466" s="38"/>
      <c r="TD466" s="38"/>
      <c r="TE466" s="38"/>
      <c r="TF466" s="38"/>
      <c r="TG466" s="38"/>
      <c r="TH466" s="38"/>
      <c r="TI466" s="38"/>
      <c r="TJ466" s="38"/>
      <c r="TK466" s="38"/>
      <c r="TL466" s="38"/>
      <c r="TM466" s="38"/>
      <c r="TN466" s="38"/>
      <c r="TO466" s="38"/>
      <c r="TP466" s="38"/>
      <c r="TQ466" s="38"/>
      <c r="TR466" s="38"/>
      <c r="TS466" s="38"/>
      <c r="TT466" s="38"/>
      <c r="TU466" s="38"/>
      <c r="TV466" s="38"/>
      <c r="TW466" s="38"/>
      <c r="TX466" s="38"/>
      <c r="TY466" s="38"/>
      <c r="TZ466" s="38"/>
      <c r="UA466" s="38"/>
      <c r="UB466" s="38"/>
      <c r="UC466" s="38"/>
      <c r="UD466" s="38"/>
      <c r="UE466" s="38"/>
      <c r="UF466" s="38"/>
      <c r="UG466" s="38"/>
      <c r="UH466" s="38"/>
      <c r="UI466" s="38"/>
      <c r="UJ466" s="38"/>
      <c r="UK466" s="38"/>
      <c r="UL466" s="38"/>
      <c r="UM466" s="38"/>
      <c r="UN466" s="38"/>
      <c r="UO466" s="38"/>
      <c r="UP466" s="38"/>
      <c r="UQ466" s="38"/>
      <c r="UR466" s="38"/>
      <c r="US466" s="38"/>
      <c r="UT466" s="38"/>
      <c r="UU466" s="38"/>
      <c r="UV466" s="38"/>
      <c r="UW466" s="38"/>
      <c r="UX466" s="38"/>
      <c r="UY466" s="38"/>
      <c r="UZ466" s="38"/>
      <c r="VA466" s="38"/>
      <c r="VB466" s="38"/>
      <c r="VC466" s="38"/>
      <c r="VD466" s="38"/>
      <c r="VE466" s="38"/>
      <c r="VF466" s="38"/>
      <c r="VG466" s="38"/>
      <c r="VH466" s="38"/>
      <c r="VI466" s="38"/>
      <c r="VJ466" s="38"/>
      <c r="VK466" s="38"/>
      <c r="VL466" s="38"/>
      <c r="VM466" s="38"/>
      <c r="VN466" s="38"/>
      <c r="VO466" s="38"/>
      <c r="VP466" s="38"/>
      <c r="VQ466" s="38"/>
      <c r="VR466" s="38"/>
      <c r="VS466" s="38"/>
      <c r="VT466" s="38"/>
      <c r="VU466" s="38"/>
      <c r="VV466" s="38"/>
      <c r="VW466" s="38"/>
      <c r="VX466" s="38"/>
      <c r="VY466" s="38"/>
      <c r="VZ466" s="38"/>
      <c r="WA466" s="38"/>
      <c r="WB466" s="38"/>
      <c r="WC466" s="38"/>
      <c r="WD466" s="38"/>
    </row>
    <row r="467" spans="1:602" s="40" customFormat="1" ht="139.5" customHeight="1">
      <c r="A467" s="507"/>
      <c r="B467" s="508" t="s">
        <v>929</v>
      </c>
      <c r="C467" s="527" t="s">
        <v>930</v>
      </c>
      <c r="D467" s="50" t="s">
        <v>787</v>
      </c>
      <c r="E467" s="50" t="s">
        <v>860</v>
      </c>
      <c r="F467" s="55" t="s">
        <v>136</v>
      </c>
      <c r="G467" s="518">
        <v>43466</v>
      </c>
      <c r="H467" s="518" t="s">
        <v>137</v>
      </c>
      <c r="I467" s="548" t="s">
        <v>14</v>
      </c>
      <c r="J467" s="512" t="s">
        <v>4</v>
      </c>
      <c r="K467" s="64" t="s">
        <v>931</v>
      </c>
      <c r="L467" s="512" t="s">
        <v>146</v>
      </c>
      <c r="M467" s="505">
        <f t="shared" ref="M467:R467" si="64">M468</f>
        <v>1621000</v>
      </c>
      <c r="N467" s="505">
        <f t="shared" si="64"/>
        <v>1621000</v>
      </c>
      <c r="O467" s="505">
        <f t="shared" si="64"/>
        <v>1656000</v>
      </c>
      <c r="P467" s="513">
        <f t="shared" si="64"/>
        <v>1656000</v>
      </c>
      <c r="Q467" s="554">
        <f t="shared" si="64"/>
        <v>1656000</v>
      </c>
      <c r="R467" s="554">
        <f t="shared" si="64"/>
        <v>1656000</v>
      </c>
      <c r="S467" s="58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c r="DL467" s="38"/>
      <c r="DM467" s="38"/>
      <c r="DN467" s="38"/>
      <c r="DO467" s="38"/>
      <c r="DP467" s="38"/>
      <c r="DQ467" s="38"/>
      <c r="DR467" s="38"/>
      <c r="DS467" s="38"/>
      <c r="DT467" s="38"/>
      <c r="DU467" s="38"/>
      <c r="DV467" s="38"/>
      <c r="DW467" s="38"/>
      <c r="DX467" s="38"/>
      <c r="DY467" s="38"/>
      <c r="DZ467" s="38"/>
      <c r="EA467" s="38"/>
      <c r="EB467" s="38"/>
      <c r="EC467" s="38"/>
      <c r="ED467" s="38"/>
      <c r="EE467" s="38"/>
      <c r="EF467" s="38"/>
      <c r="EG467" s="38"/>
      <c r="EH467" s="38"/>
      <c r="EI467" s="38"/>
      <c r="EJ467" s="38"/>
      <c r="EK467" s="38"/>
      <c r="EL467" s="38"/>
      <c r="EM467" s="38"/>
      <c r="EN467" s="38"/>
      <c r="EO467" s="38"/>
      <c r="EP467" s="38"/>
      <c r="EQ467" s="38"/>
      <c r="ER467" s="38"/>
      <c r="ES467" s="38"/>
      <c r="ET467" s="38"/>
      <c r="EU467" s="38"/>
      <c r="EV467" s="38"/>
      <c r="EW467" s="38"/>
      <c r="EX467" s="38"/>
      <c r="EY467" s="38"/>
      <c r="EZ467" s="38"/>
      <c r="FA467" s="38"/>
      <c r="FB467" s="38"/>
      <c r="FC467" s="38"/>
      <c r="FD467" s="38"/>
      <c r="FE467" s="38"/>
      <c r="FF467" s="38"/>
      <c r="FG467" s="38"/>
      <c r="FH467" s="38"/>
      <c r="FI467" s="38"/>
      <c r="FJ467" s="38"/>
      <c r="FK467" s="38"/>
      <c r="FL467" s="38"/>
      <c r="FM467" s="38"/>
      <c r="FN467" s="38"/>
      <c r="FO467" s="38"/>
      <c r="FP467" s="38"/>
      <c r="FQ467" s="38"/>
      <c r="FR467" s="38"/>
      <c r="FS467" s="38"/>
      <c r="FT467" s="38"/>
      <c r="FU467" s="38"/>
      <c r="FV467" s="38"/>
      <c r="FW467" s="38"/>
      <c r="FX467" s="38"/>
      <c r="FY467" s="38"/>
      <c r="FZ467" s="38"/>
      <c r="GA467" s="38"/>
      <c r="GB467" s="38"/>
      <c r="GC467" s="38"/>
      <c r="GD467" s="38"/>
      <c r="GE467" s="38"/>
      <c r="GF467" s="38"/>
      <c r="GG467" s="38"/>
      <c r="GH467" s="38"/>
      <c r="GI467" s="38"/>
      <c r="GJ467" s="38"/>
      <c r="GK467" s="38"/>
      <c r="GL467" s="38"/>
      <c r="GM467" s="38"/>
      <c r="GN467" s="38"/>
      <c r="GO467" s="38"/>
      <c r="GP467" s="38"/>
      <c r="GQ467" s="38"/>
      <c r="GR467" s="38"/>
      <c r="GS467" s="38"/>
      <c r="GT467" s="38"/>
      <c r="GU467" s="38"/>
      <c r="GV467" s="38"/>
      <c r="GW467" s="38"/>
      <c r="GX467" s="38"/>
      <c r="GY467" s="38"/>
      <c r="GZ467" s="38"/>
      <c r="HA467" s="38"/>
      <c r="HB467" s="38"/>
      <c r="HC467" s="38"/>
      <c r="HD467" s="38"/>
      <c r="HE467" s="38"/>
      <c r="HF467" s="38"/>
      <c r="HG467" s="38"/>
      <c r="HH467" s="38"/>
      <c r="HI467" s="38"/>
      <c r="HJ467" s="38"/>
      <c r="HK467" s="38"/>
      <c r="HL467" s="38"/>
      <c r="HM467" s="38"/>
      <c r="HN467" s="38"/>
      <c r="HO467" s="38"/>
      <c r="HP467" s="38"/>
      <c r="HQ467" s="38"/>
      <c r="HR467" s="38"/>
      <c r="HS467" s="38"/>
      <c r="HT467" s="38"/>
      <c r="HU467" s="38"/>
      <c r="HV467" s="38"/>
      <c r="HW467" s="38"/>
      <c r="HX467" s="38"/>
      <c r="HY467" s="38"/>
      <c r="HZ467" s="38"/>
      <c r="IA467" s="38"/>
      <c r="IB467" s="38"/>
      <c r="IC467" s="38"/>
      <c r="ID467" s="38"/>
      <c r="IE467" s="38"/>
      <c r="IF467" s="38"/>
      <c r="IG467" s="38"/>
      <c r="IH467" s="38"/>
      <c r="II467" s="38"/>
      <c r="IJ467" s="38"/>
      <c r="IK467" s="38"/>
      <c r="IL467" s="38"/>
      <c r="IM467" s="38"/>
      <c r="IN467" s="38"/>
      <c r="IO467" s="38"/>
      <c r="IP467" s="38"/>
      <c r="IQ467" s="38"/>
      <c r="IR467" s="38"/>
      <c r="IS467" s="38"/>
      <c r="IT467" s="38"/>
      <c r="IU467" s="38"/>
      <c r="IV467" s="38"/>
      <c r="IW467" s="38"/>
      <c r="IX467" s="38"/>
      <c r="IY467" s="38"/>
      <c r="IZ467" s="38"/>
      <c r="JA467" s="38"/>
      <c r="JB467" s="38"/>
      <c r="JC467" s="38"/>
      <c r="JD467" s="38"/>
      <c r="JE467" s="38"/>
      <c r="JF467" s="38"/>
      <c r="JG467" s="38"/>
      <c r="JH467" s="38"/>
      <c r="JI467" s="38"/>
      <c r="JJ467" s="38"/>
      <c r="JK467" s="38"/>
      <c r="JL467" s="38"/>
      <c r="JM467" s="38"/>
      <c r="JN467" s="38"/>
      <c r="JO467" s="38"/>
      <c r="JP467" s="38"/>
      <c r="JQ467" s="38"/>
      <c r="JR467" s="38"/>
      <c r="JS467" s="38"/>
      <c r="JT467" s="38"/>
      <c r="JU467" s="38"/>
      <c r="JV467" s="38"/>
      <c r="JW467" s="38"/>
      <c r="JX467" s="38"/>
      <c r="JY467" s="38"/>
      <c r="JZ467" s="38"/>
      <c r="KA467" s="38"/>
      <c r="KB467" s="38"/>
      <c r="KC467" s="38"/>
      <c r="KD467" s="38"/>
      <c r="KE467" s="38"/>
      <c r="KF467" s="38"/>
      <c r="KG467" s="38"/>
      <c r="KH467" s="38"/>
      <c r="KI467" s="38"/>
      <c r="KJ467" s="38"/>
      <c r="KK467" s="38"/>
      <c r="KL467" s="38"/>
      <c r="KM467" s="38"/>
      <c r="KN467" s="38"/>
      <c r="KO467" s="38"/>
      <c r="KP467" s="38"/>
      <c r="KQ467" s="38"/>
      <c r="KR467" s="38"/>
      <c r="KS467" s="38"/>
      <c r="KT467" s="38"/>
      <c r="KU467" s="38"/>
      <c r="KV467" s="38"/>
      <c r="KW467" s="38"/>
      <c r="KX467" s="38"/>
      <c r="KY467" s="38"/>
      <c r="KZ467" s="38"/>
      <c r="LA467" s="38"/>
      <c r="LB467" s="38"/>
      <c r="LC467" s="38"/>
      <c r="LD467" s="38"/>
      <c r="LE467" s="38"/>
      <c r="LF467" s="38"/>
      <c r="LG467" s="38"/>
      <c r="LH467" s="38"/>
      <c r="LI467" s="38"/>
      <c r="LJ467" s="38"/>
      <c r="LK467" s="38"/>
      <c r="LL467" s="38"/>
      <c r="LM467" s="38"/>
      <c r="LN467" s="38"/>
      <c r="LO467" s="38"/>
      <c r="LP467" s="38"/>
      <c r="LQ467" s="38"/>
      <c r="LR467" s="38"/>
      <c r="LS467" s="38"/>
      <c r="LT467" s="38"/>
      <c r="LU467" s="38"/>
      <c r="LV467" s="38"/>
      <c r="LW467" s="38"/>
      <c r="LX467" s="38"/>
      <c r="LY467" s="38"/>
      <c r="LZ467" s="38"/>
      <c r="MA467" s="38"/>
      <c r="MB467" s="38"/>
      <c r="MC467" s="38"/>
      <c r="MD467" s="38"/>
      <c r="ME467" s="38"/>
      <c r="MF467" s="38"/>
      <c r="MG467" s="38"/>
      <c r="MH467" s="38"/>
      <c r="MI467" s="38"/>
      <c r="MJ467" s="38"/>
      <c r="MK467" s="38"/>
      <c r="ML467" s="38"/>
      <c r="MM467" s="38"/>
      <c r="MN467" s="38"/>
      <c r="MO467" s="38"/>
      <c r="MP467" s="38"/>
      <c r="MQ467" s="38"/>
      <c r="MR467" s="38"/>
      <c r="MS467" s="38"/>
      <c r="MT467" s="38"/>
      <c r="MU467" s="38"/>
      <c r="MV467" s="38"/>
      <c r="MW467" s="38"/>
      <c r="MX467" s="38"/>
      <c r="MY467" s="38"/>
      <c r="MZ467" s="38"/>
      <c r="NA467" s="38"/>
      <c r="NB467" s="38"/>
      <c r="NC467" s="38"/>
      <c r="ND467" s="38"/>
      <c r="NE467" s="38"/>
      <c r="NF467" s="38"/>
      <c r="NG467" s="38"/>
      <c r="NH467" s="38"/>
      <c r="NI467" s="38"/>
      <c r="NJ467" s="38"/>
      <c r="NK467" s="38"/>
      <c r="NL467" s="38"/>
      <c r="NM467" s="38"/>
      <c r="NN467" s="38"/>
      <c r="NO467" s="38"/>
      <c r="NP467" s="38"/>
      <c r="NQ467" s="38"/>
      <c r="NR467" s="38"/>
      <c r="NS467" s="38"/>
      <c r="NT467" s="38"/>
      <c r="NU467" s="38"/>
      <c r="NV467" s="38"/>
      <c r="NW467" s="38"/>
      <c r="NX467" s="38"/>
      <c r="NY467" s="38"/>
      <c r="NZ467" s="38"/>
      <c r="OA467" s="38"/>
      <c r="OB467" s="38"/>
      <c r="OC467" s="38"/>
      <c r="OD467" s="38"/>
      <c r="OE467" s="38"/>
      <c r="OF467" s="38"/>
      <c r="OG467" s="38"/>
      <c r="OH467" s="38"/>
      <c r="OI467" s="38"/>
      <c r="OJ467" s="38"/>
      <c r="OK467" s="38"/>
      <c r="OL467" s="38"/>
      <c r="OM467" s="38"/>
      <c r="ON467" s="38"/>
      <c r="OO467" s="38"/>
      <c r="OP467" s="38"/>
      <c r="OQ467" s="38"/>
      <c r="OR467" s="38"/>
      <c r="OS467" s="38"/>
      <c r="OT467" s="38"/>
      <c r="OU467" s="38"/>
      <c r="OV467" s="38"/>
      <c r="OW467" s="38"/>
      <c r="OX467" s="38"/>
      <c r="OY467" s="38"/>
      <c r="OZ467" s="38"/>
      <c r="PA467" s="38"/>
      <c r="PB467" s="38"/>
      <c r="PC467" s="38"/>
      <c r="PD467" s="38"/>
      <c r="PE467" s="38"/>
      <c r="PF467" s="38"/>
      <c r="PG467" s="38"/>
      <c r="PH467" s="38"/>
      <c r="PI467" s="38"/>
      <c r="PJ467" s="38"/>
      <c r="PK467" s="38"/>
      <c r="PL467" s="38"/>
      <c r="PM467" s="38"/>
      <c r="PN467" s="38"/>
      <c r="PO467" s="38"/>
      <c r="PP467" s="38"/>
      <c r="PQ467" s="38"/>
      <c r="PR467" s="38"/>
      <c r="PS467" s="38"/>
      <c r="PT467" s="38"/>
      <c r="PU467" s="38"/>
      <c r="PV467" s="38"/>
      <c r="PW467" s="38"/>
      <c r="PX467" s="38"/>
      <c r="PY467" s="38"/>
      <c r="PZ467" s="38"/>
      <c r="QA467" s="38"/>
      <c r="QB467" s="38"/>
      <c r="QC467" s="38"/>
      <c r="QD467" s="38"/>
      <c r="QE467" s="38"/>
      <c r="QF467" s="38"/>
      <c r="QG467" s="38"/>
      <c r="QH467" s="38"/>
      <c r="QI467" s="38"/>
      <c r="QJ467" s="38"/>
      <c r="QK467" s="38"/>
      <c r="QL467" s="38"/>
      <c r="QM467" s="38"/>
      <c r="QN467" s="38"/>
      <c r="QO467" s="38"/>
      <c r="QP467" s="38"/>
      <c r="QQ467" s="38"/>
      <c r="QR467" s="38"/>
      <c r="QS467" s="38"/>
      <c r="QT467" s="38"/>
      <c r="QU467" s="38"/>
      <c r="QV467" s="38"/>
      <c r="QW467" s="38"/>
      <c r="QX467" s="38"/>
      <c r="QY467" s="38"/>
      <c r="QZ467" s="38"/>
      <c r="RA467" s="38"/>
      <c r="RB467" s="38"/>
      <c r="RC467" s="38"/>
      <c r="RD467" s="38"/>
      <c r="RE467" s="38"/>
      <c r="RF467" s="38"/>
      <c r="RG467" s="38"/>
      <c r="RH467" s="38"/>
      <c r="RI467" s="38"/>
      <c r="RJ467" s="38"/>
      <c r="RK467" s="38"/>
      <c r="RL467" s="38"/>
      <c r="RM467" s="38"/>
      <c r="RN467" s="38"/>
      <c r="RO467" s="38"/>
      <c r="RP467" s="38"/>
      <c r="RQ467" s="38"/>
      <c r="RR467" s="38"/>
      <c r="RS467" s="38"/>
      <c r="RT467" s="38"/>
      <c r="RU467" s="38"/>
      <c r="RV467" s="38"/>
      <c r="RW467" s="38"/>
      <c r="RX467" s="38"/>
      <c r="RY467" s="38"/>
      <c r="RZ467" s="38"/>
      <c r="SA467" s="38"/>
      <c r="SB467" s="38"/>
      <c r="SC467" s="38"/>
      <c r="SD467" s="38"/>
      <c r="SE467" s="38"/>
      <c r="SF467" s="38"/>
      <c r="SG467" s="38"/>
      <c r="SH467" s="38"/>
      <c r="SI467" s="38"/>
      <c r="SJ467" s="38"/>
      <c r="SK467" s="38"/>
      <c r="SL467" s="38"/>
      <c r="SM467" s="38"/>
      <c r="SN467" s="38"/>
      <c r="SO467" s="38"/>
      <c r="SP467" s="38"/>
      <c r="SQ467" s="38"/>
      <c r="SR467" s="38"/>
      <c r="SS467" s="38"/>
      <c r="ST467" s="38"/>
      <c r="SU467" s="38"/>
      <c r="SV467" s="38"/>
      <c r="SW467" s="38"/>
      <c r="SX467" s="38"/>
      <c r="SY467" s="38"/>
      <c r="SZ467" s="38"/>
      <c r="TA467" s="38"/>
      <c r="TB467" s="38"/>
      <c r="TC467" s="38"/>
      <c r="TD467" s="38"/>
      <c r="TE467" s="38"/>
      <c r="TF467" s="38"/>
      <c r="TG467" s="38"/>
      <c r="TH467" s="38"/>
      <c r="TI467" s="38"/>
      <c r="TJ467" s="38"/>
      <c r="TK467" s="38"/>
      <c r="TL467" s="38"/>
      <c r="TM467" s="38"/>
      <c r="TN467" s="38"/>
      <c r="TO467" s="38"/>
      <c r="TP467" s="38"/>
      <c r="TQ467" s="38"/>
      <c r="TR467" s="38"/>
      <c r="TS467" s="38"/>
      <c r="TT467" s="38"/>
      <c r="TU467" s="38"/>
      <c r="TV467" s="38"/>
      <c r="TW467" s="38"/>
      <c r="TX467" s="38"/>
      <c r="TY467" s="38"/>
      <c r="TZ467" s="38"/>
      <c r="UA467" s="38"/>
      <c r="UB467" s="38"/>
      <c r="UC467" s="38"/>
      <c r="UD467" s="38"/>
      <c r="UE467" s="38"/>
      <c r="UF467" s="38"/>
      <c r="UG467" s="38"/>
      <c r="UH467" s="38"/>
      <c r="UI467" s="38"/>
      <c r="UJ467" s="38"/>
      <c r="UK467" s="38"/>
      <c r="UL467" s="38"/>
      <c r="UM467" s="38"/>
      <c r="UN467" s="38"/>
      <c r="UO467" s="38"/>
      <c r="UP467" s="38"/>
      <c r="UQ467" s="38"/>
      <c r="UR467" s="38"/>
      <c r="US467" s="38"/>
      <c r="UT467" s="38"/>
      <c r="UU467" s="38"/>
      <c r="UV467" s="38"/>
      <c r="UW467" s="38"/>
      <c r="UX467" s="38"/>
      <c r="UY467" s="38"/>
      <c r="UZ467" s="38"/>
      <c r="VA467" s="38"/>
      <c r="VB467" s="38"/>
      <c r="VC467" s="38"/>
      <c r="VD467" s="38"/>
      <c r="VE467" s="38"/>
      <c r="VF467" s="38"/>
      <c r="VG467" s="38"/>
      <c r="VH467" s="38"/>
      <c r="VI467" s="38"/>
      <c r="VJ467" s="38"/>
      <c r="VK467" s="38"/>
      <c r="VL467" s="38"/>
      <c r="VM467" s="38"/>
      <c r="VN467" s="38"/>
      <c r="VO467" s="38"/>
      <c r="VP467" s="38"/>
      <c r="VQ467" s="38"/>
      <c r="VR467" s="38"/>
      <c r="VS467" s="38"/>
      <c r="VT467" s="38"/>
      <c r="VU467" s="38"/>
      <c r="VV467" s="38"/>
      <c r="VW467" s="38"/>
      <c r="VX467" s="38"/>
      <c r="VY467" s="38"/>
      <c r="VZ467" s="38"/>
      <c r="WA467" s="38"/>
      <c r="WB467" s="38"/>
      <c r="WC467" s="38"/>
      <c r="WD467" s="38"/>
    </row>
    <row r="468" spans="1:602" s="37" customFormat="1" ht="47.25" customHeight="1">
      <c r="A468" s="507"/>
      <c r="B468" s="73"/>
      <c r="C468" s="536"/>
      <c r="D468" s="51"/>
      <c r="E468" s="531"/>
      <c r="F468" s="56"/>
      <c r="G468" s="556"/>
      <c r="H468" s="56"/>
      <c r="I468" s="619" t="s">
        <v>14</v>
      </c>
      <c r="J468" s="533" t="s">
        <v>4</v>
      </c>
      <c r="K468" s="533" t="s">
        <v>931</v>
      </c>
      <c r="L468" s="533" t="s">
        <v>10</v>
      </c>
      <c r="M468" s="520">
        <v>1621000</v>
      </c>
      <c r="N468" s="520">
        <v>1621000</v>
      </c>
      <c r="O468" s="520">
        <v>1656000</v>
      </c>
      <c r="P468" s="521">
        <v>1656000</v>
      </c>
      <c r="Q468" s="522">
        <v>1656000</v>
      </c>
      <c r="R468" s="522">
        <v>1656000</v>
      </c>
      <c r="S468" s="535">
        <v>3</v>
      </c>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c r="DL468" s="38"/>
      <c r="DM468" s="38"/>
      <c r="DN468" s="38"/>
      <c r="DO468" s="38"/>
      <c r="DP468" s="38"/>
      <c r="DQ468" s="38"/>
      <c r="DR468" s="38"/>
      <c r="DS468" s="38"/>
      <c r="DT468" s="38"/>
      <c r="DU468" s="38"/>
      <c r="DV468" s="38"/>
      <c r="DW468" s="38"/>
      <c r="DX468" s="38"/>
      <c r="DY468" s="38"/>
      <c r="DZ468" s="38"/>
      <c r="EA468" s="38"/>
      <c r="EB468" s="38"/>
      <c r="EC468" s="38"/>
      <c r="ED468" s="38"/>
      <c r="EE468" s="38"/>
      <c r="EF468" s="38"/>
      <c r="EG468" s="38"/>
      <c r="EH468" s="38"/>
      <c r="EI468" s="38"/>
      <c r="EJ468" s="38"/>
      <c r="EK468" s="38"/>
      <c r="EL468" s="38"/>
      <c r="EM468" s="38"/>
      <c r="EN468" s="38"/>
      <c r="EO468" s="38"/>
      <c r="EP468" s="38"/>
      <c r="EQ468" s="38"/>
      <c r="ER468" s="38"/>
      <c r="ES468" s="38"/>
      <c r="ET468" s="38"/>
      <c r="EU468" s="38"/>
      <c r="EV468" s="38"/>
      <c r="EW468" s="38"/>
      <c r="EX468" s="38"/>
      <c r="EY468" s="38"/>
      <c r="EZ468" s="38"/>
      <c r="FA468" s="38"/>
      <c r="FB468" s="38"/>
      <c r="FC468" s="38"/>
      <c r="FD468" s="38"/>
      <c r="FE468" s="38"/>
      <c r="FF468" s="38"/>
      <c r="FG468" s="38"/>
      <c r="FH468" s="38"/>
      <c r="FI468" s="38"/>
      <c r="FJ468" s="38"/>
      <c r="FK468" s="38"/>
      <c r="FL468" s="38"/>
      <c r="FM468" s="38"/>
      <c r="FN468" s="38"/>
      <c r="FO468" s="38"/>
      <c r="FP468" s="38"/>
      <c r="FQ468" s="38"/>
      <c r="FR468" s="38"/>
      <c r="FS468" s="38"/>
      <c r="FT468" s="38"/>
      <c r="FU468" s="38"/>
      <c r="FV468" s="38"/>
      <c r="FW468" s="38"/>
      <c r="FX468" s="38"/>
      <c r="FY468" s="38"/>
      <c r="FZ468" s="38"/>
      <c r="GA468" s="38"/>
      <c r="GB468" s="38"/>
      <c r="GC468" s="38"/>
      <c r="GD468" s="38"/>
      <c r="GE468" s="38"/>
      <c r="GF468" s="38"/>
      <c r="GG468" s="38"/>
      <c r="GH468" s="38"/>
      <c r="GI468" s="38"/>
      <c r="GJ468" s="38"/>
      <c r="GK468" s="38"/>
      <c r="GL468" s="38"/>
      <c r="GM468" s="38"/>
      <c r="GN468" s="38"/>
      <c r="GO468" s="38"/>
      <c r="GP468" s="38"/>
      <c r="GQ468" s="38"/>
      <c r="GR468" s="38"/>
      <c r="GS468" s="38"/>
      <c r="GT468" s="38"/>
      <c r="GU468" s="38"/>
      <c r="GV468" s="38"/>
      <c r="GW468" s="38"/>
      <c r="GX468" s="38"/>
      <c r="GY468" s="38"/>
      <c r="GZ468" s="38"/>
      <c r="HA468" s="38"/>
      <c r="HB468" s="38"/>
      <c r="HC468" s="38"/>
      <c r="HD468" s="38"/>
      <c r="HE468" s="38"/>
      <c r="HF468" s="38"/>
      <c r="HG468" s="38"/>
      <c r="HH468" s="38"/>
      <c r="HI468" s="38"/>
      <c r="HJ468" s="38"/>
      <c r="HK468" s="38"/>
      <c r="HL468" s="38"/>
      <c r="HM468" s="38"/>
      <c r="HN468" s="38"/>
      <c r="HO468" s="38"/>
      <c r="HP468" s="38"/>
      <c r="HQ468" s="38"/>
      <c r="HR468" s="38"/>
      <c r="HS468" s="38"/>
      <c r="HT468" s="38"/>
      <c r="HU468" s="38"/>
      <c r="HV468" s="38"/>
      <c r="HW468" s="38"/>
      <c r="HX468" s="38"/>
      <c r="HY468" s="38"/>
      <c r="HZ468" s="38"/>
      <c r="IA468" s="38"/>
      <c r="IB468" s="38"/>
      <c r="IC468" s="38"/>
      <c r="ID468" s="38"/>
      <c r="IE468" s="38"/>
      <c r="IF468" s="38"/>
      <c r="IG468" s="38"/>
      <c r="IH468" s="38"/>
      <c r="II468" s="38"/>
      <c r="IJ468" s="38"/>
      <c r="IK468" s="38"/>
      <c r="IL468" s="38"/>
      <c r="IM468" s="38"/>
      <c r="IN468" s="38"/>
      <c r="IO468" s="38"/>
      <c r="IP468" s="38"/>
      <c r="IQ468" s="38"/>
      <c r="IR468" s="38"/>
      <c r="IS468" s="38"/>
      <c r="IT468" s="38"/>
      <c r="IU468" s="38"/>
      <c r="IV468" s="38"/>
      <c r="IW468" s="38"/>
      <c r="IX468" s="38"/>
      <c r="IY468" s="38"/>
      <c r="IZ468" s="38"/>
      <c r="JA468" s="38"/>
      <c r="JB468" s="38"/>
      <c r="JC468" s="38"/>
      <c r="JD468" s="38"/>
      <c r="JE468" s="38"/>
      <c r="JF468" s="38"/>
      <c r="JG468" s="38"/>
      <c r="JH468" s="38"/>
      <c r="JI468" s="38"/>
      <c r="JJ468" s="38"/>
      <c r="JK468" s="38"/>
      <c r="JL468" s="38"/>
      <c r="JM468" s="38"/>
      <c r="JN468" s="38"/>
      <c r="JO468" s="38"/>
      <c r="JP468" s="38"/>
      <c r="JQ468" s="38"/>
      <c r="JR468" s="38"/>
      <c r="JS468" s="38"/>
      <c r="JT468" s="38"/>
      <c r="JU468" s="38"/>
      <c r="JV468" s="38"/>
      <c r="JW468" s="38"/>
      <c r="JX468" s="38"/>
      <c r="JY468" s="38"/>
      <c r="JZ468" s="38"/>
      <c r="KA468" s="38"/>
      <c r="KB468" s="38"/>
      <c r="KC468" s="38"/>
      <c r="KD468" s="38"/>
      <c r="KE468" s="38"/>
      <c r="KF468" s="38"/>
      <c r="KG468" s="38"/>
      <c r="KH468" s="38"/>
      <c r="KI468" s="38"/>
      <c r="KJ468" s="38"/>
      <c r="KK468" s="38"/>
      <c r="KL468" s="38"/>
      <c r="KM468" s="38"/>
      <c r="KN468" s="38"/>
      <c r="KO468" s="38"/>
      <c r="KP468" s="38"/>
      <c r="KQ468" s="38"/>
      <c r="KR468" s="38"/>
      <c r="KS468" s="38"/>
      <c r="KT468" s="38"/>
      <c r="KU468" s="38"/>
      <c r="KV468" s="38"/>
      <c r="KW468" s="38"/>
      <c r="KX468" s="38"/>
      <c r="KY468" s="38"/>
      <c r="KZ468" s="38"/>
      <c r="LA468" s="38"/>
      <c r="LB468" s="38"/>
      <c r="LC468" s="38"/>
      <c r="LD468" s="38"/>
      <c r="LE468" s="38"/>
      <c r="LF468" s="38"/>
      <c r="LG468" s="38"/>
      <c r="LH468" s="38"/>
      <c r="LI468" s="38"/>
      <c r="LJ468" s="38"/>
      <c r="LK468" s="38"/>
      <c r="LL468" s="38"/>
      <c r="LM468" s="38"/>
      <c r="LN468" s="38"/>
      <c r="LO468" s="38"/>
      <c r="LP468" s="38"/>
      <c r="LQ468" s="38"/>
      <c r="LR468" s="38"/>
      <c r="LS468" s="38"/>
      <c r="LT468" s="38"/>
      <c r="LU468" s="38"/>
      <c r="LV468" s="38"/>
      <c r="LW468" s="38"/>
      <c r="LX468" s="38"/>
      <c r="LY468" s="38"/>
      <c r="LZ468" s="38"/>
      <c r="MA468" s="38"/>
      <c r="MB468" s="38"/>
      <c r="MC468" s="38"/>
      <c r="MD468" s="38"/>
      <c r="ME468" s="38"/>
      <c r="MF468" s="38"/>
      <c r="MG468" s="38"/>
      <c r="MH468" s="38"/>
      <c r="MI468" s="38"/>
      <c r="MJ468" s="38"/>
      <c r="MK468" s="38"/>
      <c r="ML468" s="38"/>
      <c r="MM468" s="38"/>
      <c r="MN468" s="38"/>
      <c r="MO468" s="38"/>
      <c r="MP468" s="38"/>
      <c r="MQ468" s="38"/>
      <c r="MR468" s="38"/>
      <c r="MS468" s="38"/>
      <c r="MT468" s="38"/>
      <c r="MU468" s="38"/>
      <c r="MV468" s="38"/>
      <c r="MW468" s="38"/>
      <c r="MX468" s="38"/>
      <c r="MY468" s="38"/>
      <c r="MZ468" s="38"/>
      <c r="NA468" s="38"/>
      <c r="NB468" s="38"/>
      <c r="NC468" s="38"/>
      <c r="ND468" s="38"/>
      <c r="NE468" s="38"/>
      <c r="NF468" s="38"/>
      <c r="NG468" s="38"/>
      <c r="NH468" s="38"/>
      <c r="NI468" s="38"/>
      <c r="NJ468" s="38"/>
      <c r="NK468" s="38"/>
      <c r="NL468" s="38"/>
      <c r="NM468" s="38"/>
      <c r="NN468" s="38"/>
      <c r="NO468" s="38"/>
      <c r="NP468" s="38"/>
      <c r="NQ468" s="38"/>
      <c r="NR468" s="38"/>
      <c r="NS468" s="38"/>
      <c r="NT468" s="38"/>
      <c r="NU468" s="38"/>
      <c r="NV468" s="38"/>
      <c r="NW468" s="38"/>
      <c r="NX468" s="38"/>
      <c r="NY468" s="38"/>
      <c r="NZ468" s="38"/>
      <c r="OA468" s="38"/>
      <c r="OB468" s="38"/>
      <c r="OC468" s="38"/>
      <c r="OD468" s="38"/>
      <c r="OE468" s="38"/>
      <c r="OF468" s="38"/>
      <c r="OG468" s="38"/>
      <c r="OH468" s="38"/>
      <c r="OI468" s="38"/>
      <c r="OJ468" s="38"/>
      <c r="OK468" s="38"/>
      <c r="OL468" s="38"/>
      <c r="OM468" s="38"/>
      <c r="ON468" s="38"/>
      <c r="OO468" s="38"/>
      <c r="OP468" s="38"/>
      <c r="OQ468" s="38"/>
      <c r="OR468" s="38"/>
      <c r="OS468" s="38"/>
      <c r="OT468" s="38"/>
      <c r="OU468" s="38"/>
      <c r="OV468" s="38"/>
      <c r="OW468" s="38"/>
      <c r="OX468" s="38"/>
      <c r="OY468" s="38"/>
      <c r="OZ468" s="38"/>
      <c r="PA468" s="38"/>
      <c r="PB468" s="38"/>
      <c r="PC468" s="38"/>
      <c r="PD468" s="38"/>
      <c r="PE468" s="38"/>
      <c r="PF468" s="38"/>
      <c r="PG468" s="38"/>
      <c r="PH468" s="38"/>
      <c r="PI468" s="38"/>
      <c r="PJ468" s="38"/>
      <c r="PK468" s="38"/>
      <c r="PL468" s="38"/>
      <c r="PM468" s="38"/>
      <c r="PN468" s="38"/>
      <c r="PO468" s="38"/>
      <c r="PP468" s="38"/>
      <c r="PQ468" s="38"/>
      <c r="PR468" s="38"/>
      <c r="PS468" s="38"/>
      <c r="PT468" s="38"/>
      <c r="PU468" s="38"/>
      <c r="PV468" s="38"/>
      <c r="PW468" s="38"/>
      <c r="PX468" s="38"/>
      <c r="PY468" s="38"/>
      <c r="PZ468" s="38"/>
      <c r="QA468" s="38"/>
      <c r="QB468" s="38"/>
      <c r="QC468" s="38"/>
      <c r="QD468" s="38"/>
      <c r="QE468" s="38"/>
      <c r="QF468" s="38"/>
      <c r="QG468" s="38"/>
      <c r="QH468" s="38"/>
      <c r="QI468" s="38"/>
      <c r="QJ468" s="38"/>
      <c r="QK468" s="38"/>
      <c r="QL468" s="38"/>
      <c r="QM468" s="38"/>
      <c r="QN468" s="38"/>
      <c r="QO468" s="38"/>
      <c r="QP468" s="38"/>
      <c r="QQ468" s="38"/>
      <c r="QR468" s="38"/>
      <c r="QS468" s="38"/>
      <c r="QT468" s="38"/>
      <c r="QU468" s="38"/>
      <c r="QV468" s="38"/>
      <c r="QW468" s="38"/>
      <c r="QX468" s="38"/>
      <c r="QY468" s="38"/>
      <c r="QZ468" s="38"/>
      <c r="RA468" s="38"/>
      <c r="RB468" s="38"/>
      <c r="RC468" s="38"/>
      <c r="RD468" s="38"/>
      <c r="RE468" s="38"/>
      <c r="RF468" s="38"/>
      <c r="RG468" s="38"/>
      <c r="RH468" s="38"/>
      <c r="RI468" s="38"/>
      <c r="RJ468" s="38"/>
      <c r="RK468" s="38"/>
      <c r="RL468" s="38"/>
      <c r="RM468" s="38"/>
      <c r="RN468" s="38"/>
      <c r="RO468" s="38"/>
      <c r="RP468" s="38"/>
      <c r="RQ468" s="38"/>
      <c r="RR468" s="38"/>
      <c r="RS468" s="38"/>
      <c r="RT468" s="38"/>
      <c r="RU468" s="38"/>
      <c r="RV468" s="38"/>
      <c r="RW468" s="38"/>
      <c r="RX468" s="38"/>
      <c r="RY468" s="38"/>
      <c r="RZ468" s="38"/>
      <c r="SA468" s="38"/>
      <c r="SB468" s="38"/>
      <c r="SC468" s="38"/>
      <c r="SD468" s="38"/>
      <c r="SE468" s="38"/>
      <c r="SF468" s="38"/>
      <c r="SG468" s="38"/>
      <c r="SH468" s="38"/>
      <c r="SI468" s="38"/>
      <c r="SJ468" s="38"/>
      <c r="SK468" s="38"/>
      <c r="SL468" s="38"/>
      <c r="SM468" s="38"/>
      <c r="SN468" s="38"/>
      <c r="SO468" s="38"/>
      <c r="SP468" s="38"/>
      <c r="SQ468" s="38"/>
      <c r="SR468" s="38"/>
      <c r="SS468" s="38"/>
      <c r="ST468" s="38"/>
      <c r="SU468" s="38"/>
      <c r="SV468" s="38"/>
      <c r="SW468" s="38"/>
      <c r="SX468" s="38"/>
      <c r="SY468" s="38"/>
      <c r="SZ468" s="38"/>
      <c r="TA468" s="38"/>
      <c r="TB468" s="38"/>
      <c r="TC468" s="38"/>
      <c r="TD468" s="38"/>
      <c r="TE468" s="38"/>
      <c r="TF468" s="38"/>
      <c r="TG468" s="38"/>
      <c r="TH468" s="38"/>
      <c r="TI468" s="38"/>
      <c r="TJ468" s="38"/>
      <c r="TK468" s="38"/>
      <c r="TL468" s="38"/>
      <c r="TM468" s="38"/>
      <c r="TN468" s="38"/>
      <c r="TO468" s="38"/>
      <c r="TP468" s="38"/>
      <c r="TQ468" s="38"/>
      <c r="TR468" s="38"/>
      <c r="TS468" s="38"/>
      <c r="TT468" s="38"/>
      <c r="TU468" s="38"/>
      <c r="TV468" s="38"/>
      <c r="TW468" s="38"/>
      <c r="TX468" s="38"/>
      <c r="TY468" s="38"/>
      <c r="TZ468" s="38"/>
      <c r="UA468" s="38"/>
      <c r="UB468" s="38"/>
      <c r="UC468" s="38"/>
      <c r="UD468" s="38"/>
      <c r="UE468" s="38"/>
      <c r="UF468" s="38"/>
      <c r="UG468" s="38"/>
      <c r="UH468" s="38"/>
      <c r="UI468" s="38"/>
      <c r="UJ468" s="38"/>
      <c r="UK468" s="38"/>
      <c r="UL468" s="38"/>
      <c r="UM468" s="38"/>
      <c r="UN468" s="38"/>
      <c r="UO468" s="38"/>
      <c r="UP468" s="38"/>
      <c r="UQ468" s="38"/>
      <c r="UR468" s="38"/>
      <c r="US468" s="38"/>
      <c r="UT468" s="38"/>
      <c r="UU468" s="38"/>
      <c r="UV468" s="38"/>
      <c r="UW468" s="38"/>
      <c r="UX468" s="38"/>
      <c r="UY468" s="38"/>
      <c r="UZ468" s="38"/>
      <c r="VA468" s="38"/>
      <c r="VB468" s="38"/>
      <c r="VC468" s="38"/>
      <c r="VD468" s="38"/>
      <c r="VE468" s="38"/>
      <c r="VF468" s="38"/>
      <c r="VG468" s="38"/>
      <c r="VH468" s="38"/>
      <c r="VI468" s="38"/>
      <c r="VJ468" s="38"/>
      <c r="VK468" s="38"/>
      <c r="VL468" s="38"/>
      <c r="VM468" s="38"/>
      <c r="VN468" s="38"/>
      <c r="VO468" s="38"/>
      <c r="VP468" s="38"/>
      <c r="VQ468" s="38"/>
      <c r="VR468" s="38"/>
      <c r="VS468" s="38"/>
      <c r="VT468" s="38"/>
      <c r="VU468" s="38"/>
      <c r="VV468" s="38"/>
      <c r="VW468" s="38"/>
      <c r="VX468" s="38"/>
      <c r="VY468" s="38"/>
      <c r="VZ468" s="38"/>
      <c r="WA468" s="38"/>
      <c r="WB468" s="38"/>
      <c r="WC468" s="38"/>
      <c r="WD468" s="38"/>
    </row>
    <row r="469" spans="1:602" s="39" customFormat="1" ht="135" customHeight="1">
      <c r="A469" s="507"/>
      <c r="B469" s="508" t="s">
        <v>932</v>
      </c>
      <c r="C469" s="527" t="s">
        <v>933</v>
      </c>
      <c r="D469" s="531" t="s">
        <v>787</v>
      </c>
      <c r="E469" s="620"/>
      <c r="F469" s="56"/>
      <c r="G469" s="597"/>
      <c r="H469" s="597"/>
      <c r="I469" s="548" t="s">
        <v>14</v>
      </c>
      <c r="J469" s="512" t="s">
        <v>4</v>
      </c>
      <c r="K469" s="64" t="s">
        <v>934</v>
      </c>
      <c r="L469" s="512" t="s">
        <v>146</v>
      </c>
      <c r="M469" s="505">
        <f t="shared" ref="M469:R469" si="65">M470</f>
        <v>430960</v>
      </c>
      <c r="N469" s="505">
        <f t="shared" si="65"/>
        <v>430960</v>
      </c>
      <c r="O469" s="505">
        <f t="shared" si="65"/>
        <v>494600</v>
      </c>
      <c r="P469" s="513">
        <f t="shared" si="65"/>
        <v>494600</v>
      </c>
      <c r="Q469" s="554">
        <f t="shared" si="65"/>
        <v>494600</v>
      </c>
      <c r="R469" s="554">
        <f t="shared" si="65"/>
        <v>494600</v>
      </c>
      <c r="S469" s="58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c r="DL469" s="38"/>
      <c r="DM469" s="38"/>
      <c r="DN469" s="38"/>
      <c r="DO469" s="38"/>
      <c r="DP469" s="38"/>
      <c r="DQ469" s="38"/>
      <c r="DR469" s="38"/>
      <c r="DS469" s="38"/>
      <c r="DT469" s="38"/>
      <c r="DU469" s="38"/>
      <c r="DV469" s="38"/>
      <c r="DW469" s="38"/>
      <c r="DX469" s="38"/>
      <c r="DY469" s="38"/>
      <c r="DZ469" s="38"/>
      <c r="EA469" s="38"/>
      <c r="EB469" s="38"/>
      <c r="EC469" s="38"/>
      <c r="ED469" s="38"/>
      <c r="EE469" s="38"/>
      <c r="EF469" s="38"/>
      <c r="EG469" s="38"/>
      <c r="EH469" s="38"/>
      <c r="EI469" s="38"/>
      <c r="EJ469" s="38"/>
      <c r="EK469" s="38"/>
      <c r="EL469" s="38"/>
      <c r="EM469" s="38"/>
      <c r="EN469" s="38"/>
      <c r="EO469" s="38"/>
      <c r="EP469" s="38"/>
      <c r="EQ469" s="38"/>
      <c r="ER469" s="38"/>
      <c r="ES469" s="38"/>
      <c r="ET469" s="38"/>
      <c r="EU469" s="38"/>
      <c r="EV469" s="38"/>
      <c r="EW469" s="38"/>
      <c r="EX469" s="38"/>
      <c r="EY469" s="38"/>
      <c r="EZ469" s="38"/>
      <c r="FA469" s="38"/>
      <c r="FB469" s="38"/>
      <c r="FC469" s="38"/>
      <c r="FD469" s="38"/>
      <c r="FE469" s="38"/>
      <c r="FF469" s="38"/>
      <c r="FG469" s="38"/>
      <c r="FH469" s="38"/>
      <c r="FI469" s="38"/>
      <c r="FJ469" s="38"/>
      <c r="FK469" s="38"/>
      <c r="FL469" s="38"/>
      <c r="FM469" s="38"/>
      <c r="FN469" s="38"/>
      <c r="FO469" s="38"/>
      <c r="FP469" s="38"/>
      <c r="FQ469" s="38"/>
      <c r="FR469" s="38"/>
      <c r="FS469" s="38"/>
      <c r="FT469" s="38"/>
      <c r="FU469" s="38"/>
      <c r="FV469" s="38"/>
      <c r="FW469" s="38"/>
      <c r="FX469" s="38"/>
      <c r="FY469" s="38"/>
      <c r="FZ469" s="38"/>
      <c r="GA469" s="38"/>
      <c r="GB469" s="38"/>
      <c r="GC469" s="38"/>
      <c r="GD469" s="38"/>
      <c r="GE469" s="38"/>
      <c r="GF469" s="38"/>
      <c r="GG469" s="38"/>
      <c r="GH469" s="38"/>
      <c r="GI469" s="38"/>
      <c r="GJ469" s="38"/>
      <c r="GK469" s="38"/>
      <c r="GL469" s="38"/>
      <c r="GM469" s="38"/>
      <c r="GN469" s="38"/>
      <c r="GO469" s="38"/>
      <c r="GP469" s="38"/>
      <c r="GQ469" s="38"/>
      <c r="GR469" s="38"/>
      <c r="GS469" s="38"/>
      <c r="GT469" s="38"/>
      <c r="GU469" s="38"/>
      <c r="GV469" s="38"/>
      <c r="GW469" s="38"/>
      <c r="GX469" s="38"/>
      <c r="GY469" s="38"/>
      <c r="GZ469" s="38"/>
      <c r="HA469" s="38"/>
      <c r="HB469" s="38"/>
      <c r="HC469" s="38"/>
      <c r="HD469" s="38"/>
      <c r="HE469" s="38"/>
      <c r="HF469" s="38"/>
      <c r="HG469" s="38"/>
      <c r="HH469" s="38"/>
      <c r="HI469" s="38"/>
      <c r="HJ469" s="38"/>
      <c r="HK469" s="38"/>
      <c r="HL469" s="38"/>
      <c r="HM469" s="38"/>
      <c r="HN469" s="38"/>
      <c r="HO469" s="38"/>
      <c r="HP469" s="38"/>
      <c r="HQ469" s="38"/>
      <c r="HR469" s="38"/>
      <c r="HS469" s="38"/>
      <c r="HT469" s="38"/>
      <c r="HU469" s="38"/>
      <c r="HV469" s="38"/>
      <c r="HW469" s="38"/>
      <c r="HX469" s="38"/>
      <c r="HY469" s="38"/>
      <c r="HZ469" s="38"/>
      <c r="IA469" s="38"/>
      <c r="IB469" s="38"/>
      <c r="IC469" s="38"/>
      <c r="ID469" s="38"/>
      <c r="IE469" s="38"/>
      <c r="IF469" s="38"/>
      <c r="IG469" s="38"/>
      <c r="IH469" s="38"/>
      <c r="II469" s="38"/>
      <c r="IJ469" s="38"/>
      <c r="IK469" s="38"/>
      <c r="IL469" s="38"/>
      <c r="IM469" s="38"/>
      <c r="IN469" s="38"/>
      <c r="IO469" s="38"/>
      <c r="IP469" s="38"/>
      <c r="IQ469" s="38"/>
      <c r="IR469" s="38"/>
      <c r="IS469" s="38"/>
      <c r="IT469" s="38"/>
      <c r="IU469" s="38"/>
      <c r="IV469" s="38"/>
      <c r="IW469" s="38"/>
      <c r="IX469" s="38"/>
      <c r="IY469" s="38"/>
      <c r="IZ469" s="38"/>
      <c r="JA469" s="38"/>
      <c r="JB469" s="38"/>
      <c r="JC469" s="38"/>
      <c r="JD469" s="38"/>
      <c r="JE469" s="38"/>
      <c r="JF469" s="38"/>
      <c r="JG469" s="38"/>
      <c r="JH469" s="38"/>
      <c r="JI469" s="38"/>
      <c r="JJ469" s="38"/>
      <c r="JK469" s="38"/>
      <c r="JL469" s="38"/>
      <c r="JM469" s="38"/>
      <c r="JN469" s="38"/>
      <c r="JO469" s="38"/>
      <c r="JP469" s="38"/>
      <c r="JQ469" s="38"/>
      <c r="JR469" s="38"/>
      <c r="JS469" s="38"/>
      <c r="JT469" s="38"/>
      <c r="JU469" s="38"/>
      <c r="JV469" s="38"/>
      <c r="JW469" s="38"/>
      <c r="JX469" s="38"/>
      <c r="JY469" s="38"/>
      <c r="JZ469" s="38"/>
      <c r="KA469" s="38"/>
      <c r="KB469" s="38"/>
      <c r="KC469" s="38"/>
      <c r="KD469" s="38"/>
      <c r="KE469" s="38"/>
      <c r="KF469" s="38"/>
      <c r="KG469" s="38"/>
      <c r="KH469" s="38"/>
      <c r="KI469" s="38"/>
      <c r="KJ469" s="38"/>
      <c r="KK469" s="38"/>
      <c r="KL469" s="38"/>
      <c r="KM469" s="38"/>
      <c r="KN469" s="38"/>
      <c r="KO469" s="38"/>
      <c r="KP469" s="38"/>
      <c r="KQ469" s="38"/>
      <c r="KR469" s="38"/>
      <c r="KS469" s="38"/>
      <c r="KT469" s="38"/>
      <c r="KU469" s="38"/>
      <c r="KV469" s="38"/>
      <c r="KW469" s="38"/>
      <c r="KX469" s="38"/>
      <c r="KY469" s="38"/>
      <c r="KZ469" s="38"/>
      <c r="LA469" s="38"/>
      <c r="LB469" s="38"/>
      <c r="LC469" s="38"/>
      <c r="LD469" s="38"/>
      <c r="LE469" s="38"/>
      <c r="LF469" s="38"/>
      <c r="LG469" s="38"/>
      <c r="LH469" s="38"/>
      <c r="LI469" s="38"/>
      <c r="LJ469" s="38"/>
      <c r="LK469" s="38"/>
      <c r="LL469" s="38"/>
      <c r="LM469" s="38"/>
      <c r="LN469" s="38"/>
      <c r="LO469" s="38"/>
      <c r="LP469" s="38"/>
      <c r="LQ469" s="38"/>
      <c r="LR469" s="38"/>
      <c r="LS469" s="38"/>
      <c r="LT469" s="38"/>
      <c r="LU469" s="38"/>
      <c r="LV469" s="38"/>
      <c r="LW469" s="38"/>
      <c r="LX469" s="38"/>
      <c r="LY469" s="38"/>
      <c r="LZ469" s="38"/>
      <c r="MA469" s="38"/>
      <c r="MB469" s="38"/>
      <c r="MC469" s="38"/>
      <c r="MD469" s="38"/>
      <c r="ME469" s="38"/>
      <c r="MF469" s="38"/>
      <c r="MG469" s="38"/>
      <c r="MH469" s="38"/>
      <c r="MI469" s="38"/>
      <c r="MJ469" s="38"/>
      <c r="MK469" s="38"/>
      <c r="ML469" s="38"/>
      <c r="MM469" s="38"/>
      <c r="MN469" s="38"/>
      <c r="MO469" s="38"/>
      <c r="MP469" s="38"/>
      <c r="MQ469" s="38"/>
      <c r="MR469" s="38"/>
      <c r="MS469" s="38"/>
      <c r="MT469" s="38"/>
      <c r="MU469" s="38"/>
      <c r="MV469" s="38"/>
      <c r="MW469" s="38"/>
      <c r="MX469" s="38"/>
      <c r="MY469" s="38"/>
      <c r="MZ469" s="38"/>
      <c r="NA469" s="38"/>
      <c r="NB469" s="38"/>
      <c r="NC469" s="38"/>
      <c r="ND469" s="38"/>
      <c r="NE469" s="38"/>
      <c r="NF469" s="38"/>
      <c r="NG469" s="38"/>
      <c r="NH469" s="38"/>
      <c r="NI469" s="38"/>
      <c r="NJ469" s="38"/>
      <c r="NK469" s="38"/>
      <c r="NL469" s="38"/>
      <c r="NM469" s="38"/>
      <c r="NN469" s="38"/>
      <c r="NO469" s="38"/>
      <c r="NP469" s="38"/>
      <c r="NQ469" s="38"/>
      <c r="NR469" s="38"/>
      <c r="NS469" s="38"/>
      <c r="NT469" s="38"/>
      <c r="NU469" s="38"/>
      <c r="NV469" s="38"/>
      <c r="NW469" s="38"/>
      <c r="NX469" s="38"/>
      <c r="NY469" s="38"/>
      <c r="NZ469" s="38"/>
      <c r="OA469" s="38"/>
      <c r="OB469" s="38"/>
      <c r="OC469" s="38"/>
      <c r="OD469" s="38"/>
      <c r="OE469" s="38"/>
      <c r="OF469" s="38"/>
      <c r="OG469" s="38"/>
      <c r="OH469" s="38"/>
      <c r="OI469" s="38"/>
      <c r="OJ469" s="38"/>
      <c r="OK469" s="38"/>
      <c r="OL469" s="38"/>
      <c r="OM469" s="38"/>
      <c r="ON469" s="38"/>
      <c r="OO469" s="38"/>
      <c r="OP469" s="38"/>
      <c r="OQ469" s="38"/>
      <c r="OR469" s="38"/>
      <c r="OS469" s="38"/>
      <c r="OT469" s="38"/>
      <c r="OU469" s="38"/>
      <c r="OV469" s="38"/>
      <c r="OW469" s="38"/>
      <c r="OX469" s="38"/>
      <c r="OY469" s="38"/>
      <c r="OZ469" s="38"/>
      <c r="PA469" s="38"/>
      <c r="PB469" s="38"/>
      <c r="PC469" s="38"/>
      <c r="PD469" s="38"/>
      <c r="PE469" s="38"/>
      <c r="PF469" s="38"/>
      <c r="PG469" s="38"/>
      <c r="PH469" s="38"/>
      <c r="PI469" s="38"/>
      <c r="PJ469" s="38"/>
      <c r="PK469" s="38"/>
      <c r="PL469" s="38"/>
      <c r="PM469" s="38"/>
      <c r="PN469" s="38"/>
      <c r="PO469" s="38"/>
      <c r="PP469" s="38"/>
      <c r="PQ469" s="38"/>
      <c r="PR469" s="38"/>
      <c r="PS469" s="38"/>
      <c r="PT469" s="38"/>
      <c r="PU469" s="38"/>
      <c r="PV469" s="38"/>
      <c r="PW469" s="38"/>
      <c r="PX469" s="38"/>
      <c r="PY469" s="38"/>
      <c r="PZ469" s="38"/>
      <c r="QA469" s="38"/>
      <c r="QB469" s="38"/>
      <c r="QC469" s="38"/>
      <c r="QD469" s="38"/>
      <c r="QE469" s="38"/>
      <c r="QF469" s="38"/>
      <c r="QG469" s="38"/>
      <c r="QH469" s="38"/>
      <c r="QI469" s="38"/>
      <c r="QJ469" s="38"/>
      <c r="QK469" s="38"/>
      <c r="QL469" s="38"/>
      <c r="QM469" s="38"/>
      <c r="QN469" s="38"/>
      <c r="QO469" s="38"/>
      <c r="QP469" s="38"/>
      <c r="QQ469" s="38"/>
      <c r="QR469" s="38"/>
      <c r="QS469" s="38"/>
      <c r="QT469" s="38"/>
      <c r="QU469" s="38"/>
      <c r="QV469" s="38"/>
      <c r="QW469" s="38"/>
      <c r="QX469" s="38"/>
      <c r="QY469" s="38"/>
      <c r="QZ469" s="38"/>
      <c r="RA469" s="38"/>
      <c r="RB469" s="38"/>
      <c r="RC469" s="38"/>
      <c r="RD469" s="38"/>
      <c r="RE469" s="38"/>
      <c r="RF469" s="38"/>
      <c r="RG469" s="38"/>
      <c r="RH469" s="38"/>
      <c r="RI469" s="38"/>
      <c r="RJ469" s="38"/>
      <c r="RK469" s="38"/>
      <c r="RL469" s="38"/>
      <c r="RM469" s="38"/>
      <c r="RN469" s="38"/>
      <c r="RO469" s="38"/>
      <c r="RP469" s="38"/>
      <c r="RQ469" s="38"/>
      <c r="RR469" s="38"/>
      <c r="RS469" s="38"/>
      <c r="RT469" s="38"/>
      <c r="RU469" s="38"/>
      <c r="RV469" s="38"/>
      <c r="RW469" s="38"/>
      <c r="RX469" s="38"/>
      <c r="RY469" s="38"/>
      <c r="RZ469" s="38"/>
      <c r="SA469" s="38"/>
      <c r="SB469" s="38"/>
      <c r="SC469" s="38"/>
      <c r="SD469" s="38"/>
      <c r="SE469" s="38"/>
      <c r="SF469" s="38"/>
      <c r="SG469" s="38"/>
      <c r="SH469" s="38"/>
      <c r="SI469" s="38"/>
      <c r="SJ469" s="38"/>
      <c r="SK469" s="38"/>
      <c r="SL469" s="38"/>
      <c r="SM469" s="38"/>
      <c r="SN469" s="38"/>
      <c r="SO469" s="38"/>
      <c r="SP469" s="38"/>
      <c r="SQ469" s="38"/>
      <c r="SR469" s="38"/>
      <c r="SS469" s="38"/>
      <c r="ST469" s="38"/>
      <c r="SU469" s="38"/>
      <c r="SV469" s="38"/>
      <c r="SW469" s="38"/>
      <c r="SX469" s="38"/>
      <c r="SY469" s="38"/>
      <c r="SZ469" s="38"/>
      <c r="TA469" s="38"/>
      <c r="TB469" s="38"/>
      <c r="TC469" s="38"/>
      <c r="TD469" s="38"/>
      <c r="TE469" s="38"/>
      <c r="TF469" s="38"/>
      <c r="TG469" s="38"/>
      <c r="TH469" s="38"/>
      <c r="TI469" s="38"/>
      <c r="TJ469" s="38"/>
      <c r="TK469" s="38"/>
      <c r="TL469" s="38"/>
      <c r="TM469" s="38"/>
      <c r="TN469" s="38"/>
      <c r="TO469" s="38"/>
      <c r="TP469" s="38"/>
      <c r="TQ469" s="38"/>
      <c r="TR469" s="38"/>
      <c r="TS469" s="38"/>
      <c r="TT469" s="38"/>
      <c r="TU469" s="38"/>
      <c r="TV469" s="38"/>
      <c r="TW469" s="38"/>
      <c r="TX469" s="38"/>
      <c r="TY469" s="38"/>
      <c r="TZ469" s="38"/>
      <c r="UA469" s="38"/>
      <c r="UB469" s="38"/>
      <c r="UC469" s="38"/>
      <c r="UD469" s="38"/>
      <c r="UE469" s="38"/>
      <c r="UF469" s="38"/>
      <c r="UG469" s="38"/>
      <c r="UH469" s="38"/>
      <c r="UI469" s="38"/>
      <c r="UJ469" s="38"/>
      <c r="UK469" s="38"/>
      <c r="UL469" s="38"/>
      <c r="UM469" s="38"/>
      <c r="UN469" s="38"/>
      <c r="UO469" s="38"/>
      <c r="UP469" s="38"/>
      <c r="UQ469" s="38"/>
      <c r="UR469" s="38"/>
      <c r="US469" s="38"/>
      <c r="UT469" s="38"/>
      <c r="UU469" s="38"/>
      <c r="UV469" s="38"/>
      <c r="UW469" s="38"/>
      <c r="UX469" s="38"/>
      <c r="UY469" s="38"/>
      <c r="UZ469" s="38"/>
      <c r="VA469" s="38"/>
      <c r="VB469" s="38"/>
      <c r="VC469" s="38"/>
      <c r="VD469" s="38"/>
      <c r="VE469" s="38"/>
      <c r="VF469" s="38"/>
      <c r="VG469" s="38"/>
      <c r="VH469" s="38"/>
      <c r="VI469" s="38"/>
      <c r="VJ469" s="38"/>
      <c r="VK469" s="38"/>
      <c r="VL469" s="38"/>
      <c r="VM469" s="38"/>
      <c r="VN469" s="38"/>
      <c r="VO469" s="38"/>
      <c r="VP469" s="38"/>
      <c r="VQ469" s="38"/>
      <c r="VR469" s="38"/>
      <c r="VS469" s="38"/>
      <c r="VT469" s="38"/>
      <c r="VU469" s="38"/>
      <c r="VV469" s="38"/>
      <c r="VW469" s="38"/>
      <c r="VX469" s="38"/>
      <c r="VY469" s="38"/>
      <c r="VZ469" s="38"/>
      <c r="WA469" s="38"/>
      <c r="WB469" s="38"/>
      <c r="WC469" s="38"/>
      <c r="WD469" s="38"/>
    </row>
    <row r="470" spans="1:602" s="37" customFormat="1" ht="50.25" customHeight="1">
      <c r="A470" s="507"/>
      <c r="B470" s="77"/>
      <c r="C470" s="536"/>
      <c r="D470" s="51"/>
      <c r="E470" s="621"/>
      <c r="F470" s="57"/>
      <c r="G470" s="598"/>
      <c r="H470" s="598"/>
      <c r="I470" s="533" t="s">
        <v>14</v>
      </c>
      <c r="J470" s="533" t="s">
        <v>4</v>
      </c>
      <c r="K470" s="533" t="s">
        <v>934</v>
      </c>
      <c r="L470" s="533" t="s">
        <v>10</v>
      </c>
      <c r="M470" s="520">
        <v>430960</v>
      </c>
      <c r="N470" s="520">
        <v>430960</v>
      </c>
      <c r="O470" s="520">
        <v>494600</v>
      </c>
      <c r="P470" s="534">
        <v>494600</v>
      </c>
      <c r="Q470" s="520">
        <v>494600</v>
      </c>
      <c r="R470" s="520">
        <v>494600</v>
      </c>
      <c r="S470" s="514">
        <v>3</v>
      </c>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c r="DL470" s="38"/>
      <c r="DM470" s="38"/>
      <c r="DN470" s="38"/>
      <c r="DO470" s="38"/>
      <c r="DP470" s="38"/>
      <c r="DQ470" s="38"/>
      <c r="DR470" s="38"/>
      <c r="DS470" s="38"/>
      <c r="DT470" s="38"/>
      <c r="DU470" s="38"/>
      <c r="DV470" s="38"/>
      <c r="DW470" s="38"/>
      <c r="DX470" s="38"/>
      <c r="DY470" s="38"/>
      <c r="DZ470" s="38"/>
      <c r="EA470" s="38"/>
      <c r="EB470" s="38"/>
      <c r="EC470" s="38"/>
      <c r="ED470" s="38"/>
      <c r="EE470" s="38"/>
      <c r="EF470" s="38"/>
      <c r="EG470" s="38"/>
      <c r="EH470" s="38"/>
      <c r="EI470" s="38"/>
      <c r="EJ470" s="38"/>
      <c r="EK470" s="38"/>
      <c r="EL470" s="38"/>
      <c r="EM470" s="38"/>
      <c r="EN470" s="38"/>
      <c r="EO470" s="38"/>
      <c r="EP470" s="38"/>
      <c r="EQ470" s="38"/>
      <c r="ER470" s="38"/>
      <c r="ES470" s="38"/>
      <c r="ET470" s="38"/>
      <c r="EU470" s="38"/>
      <c r="EV470" s="38"/>
      <c r="EW470" s="38"/>
      <c r="EX470" s="38"/>
      <c r="EY470" s="38"/>
      <c r="EZ470" s="38"/>
      <c r="FA470" s="38"/>
      <c r="FB470" s="38"/>
      <c r="FC470" s="38"/>
      <c r="FD470" s="38"/>
      <c r="FE470" s="38"/>
      <c r="FF470" s="38"/>
      <c r="FG470" s="38"/>
      <c r="FH470" s="38"/>
      <c r="FI470" s="38"/>
      <c r="FJ470" s="38"/>
      <c r="FK470" s="38"/>
      <c r="FL470" s="38"/>
      <c r="FM470" s="38"/>
      <c r="FN470" s="38"/>
      <c r="FO470" s="38"/>
      <c r="FP470" s="38"/>
      <c r="FQ470" s="38"/>
      <c r="FR470" s="38"/>
      <c r="FS470" s="38"/>
      <c r="FT470" s="38"/>
      <c r="FU470" s="38"/>
      <c r="FV470" s="38"/>
      <c r="FW470" s="38"/>
      <c r="FX470" s="38"/>
      <c r="FY470" s="38"/>
      <c r="FZ470" s="38"/>
      <c r="GA470" s="38"/>
      <c r="GB470" s="38"/>
      <c r="GC470" s="38"/>
      <c r="GD470" s="38"/>
      <c r="GE470" s="38"/>
      <c r="GF470" s="38"/>
      <c r="GG470" s="38"/>
      <c r="GH470" s="38"/>
      <c r="GI470" s="38"/>
      <c r="GJ470" s="38"/>
      <c r="GK470" s="38"/>
      <c r="GL470" s="38"/>
      <c r="GM470" s="38"/>
      <c r="GN470" s="38"/>
      <c r="GO470" s="38"/>
      <c r="GP470" s="38"/>
      <c r="GQ470" s="38"/>
      <c r="GR470" s="38"/>
      <c r="GS470" s="38"/>
      <c r="GT470" s="38"/>
      <c r="GU470" s="38"/>
      <c r="GV470" s="38"/>
      <c r="GW470" s="38"/>
      <c r="GX470" s="38"/>
      <c r="GY470" s="38"/>
      <c r="GZ470" s="38"/>
      <c r="HA470" s="38"/>
      <c r="HB470" s="38"/>
      <c r="HC470" s="38"/>
      <c r="HD470" s="38"/>
      <c r="HE470" s="38"/>
      <c r="HF470" s="38"/>
      <c r="HG470" s="38"/>
      <c r="HH470" s="38"/>
      <c r="HI470" s="38"/>
      <c r="HJ470" s="38"/>
      <c r="HK470" s="38"/>
      <c r="HL470" s="38"/>
      <c r="HM470" s="38"/>
      <c r="HN470" s="38"/>
      <c r="HO470" s="38"/>
      <c r="HP470" s="38"/>
      <c r="HQ470" s="38"/>
      <c r="HR470" s="38"/>
      <c r="HS470" s="38"/>
      <c r="HT470" s="38"/>
      <c r="HU470" s="38"/>
      <c r="HV470" s="38"/>
      <c r="HW470" s="38"/>
      <c r="HX470" s="38"/>
      <c r="HY470" s="38"/>
      <c r="HZ470" s="38"/>
      <c r="IA470" s="38"/>
      <c r="IB470" s="38"/>
      <c r="IC470" s="38"/>
      <c r="ID470" s="38"/>
      <c r="IE470" s="38"/>
      <c r="IF470" s="38"/>
      <c r="IG470" s="38"/>
      <c r="IH470" s="38"/>
      <c r="II470" s="38"/>
      <c r="IJ470" s="38"/>
      <c r="IK470" s="38"/>
      <c r="IL470" s="38"/>
      <c r="IM470" s="38"/>
      <c r="IN470" s="38"/>
      <c r="IO470" s="38"/>
      <c r="IP470" s="38"/>
      <c r="IQ470" s="38"/>
      <c r="IR470" s="38"/>
      <c r="IS470" s="38"/>
      <c r="IT470" s="38"/>
      <c r="IU470" s="38"/>
      <c r="IV470" s="38"/>
      <c r="IW470" s="38"/>
      <c r="IX470" s="38"/>
      <c r="IY470" s="38"/>
      <c r="IZ470" s="38"/>
      <c r="JA470" s="38"/>
      <c r="JB470" s="38"/>
      <c r="JC470" s="38"/>
      <c r="JD470" s="38"/>
      <c r="JE470" s="38"/>
      <c r="JF470" s="38"/>
      <c r="JG470" s="38"/>
      <c r="JH470" s="38"/>
      <c r="JI470" s="38"/>
      <c r="JJ470" s="38"/>
      <c r="JK470" s="38"/>
      <c r="JL470" s="38"/>
      <c r="JM470" s="38"/>
      <c r="JN470" s="38"/>
      <c r="JO470" s="38"/>
      <c r="JP470" s="38"/>
      <c r="JQ470" s="38"/>
      <c r="JR470" s="38"/>
      <c r="JS470" s="38"/>
      <c r="JT470" s="38"/>
      <c r="JU470" s="38"/>
      <c r="JV470" s="38"/>
      <c r="JW470" s="38"/>
      <c r="JX470" s="38"/>
      <c r="JY470" s="38"/>
      <c r="JZ470" s="38"/>
      <c r="KA470" s="38"/>
      <c r="KB470" s="38"/>
      <c r="KC470" s="38"/>
      <c r="KD470" s="38"/>
      <c r="KE470" s="38"/>
      <c r="KF470" s="38"/>
      <c r="KG470" s="38"/>
      <c r="KH470" s="38"/>
      <c r="KI470" s="38"/>
      <c r="KJ470" s="38"/>
      <c r="KK470" s="38"/>
      <c r="KL470" s="38"/>
      <c r="KM470" s="38"/>
      <c r="KN470" s="38"/>
      <c r="KO470" s="38"/>
      <c r="KP470" s="38"/>
      <c r="KQ470" s="38"/>
      <c r="KR470" s="38"/>
      <c r="KS470" s="38"/>
      <c r="KT470" s="38"/>
      <c r="KU470" s="38"/>
      <c r="KV470" s="38"/>
      <c r="KW470" s="38"/>
      <c r="KX470" s="38"/>
      <c r="KY470" s="38"/>
      <c r="KZ470" s="38"/>
      <c r="LA470" s="38"/>
      <c r="LB470" s="38"/>
      <c r="LC470" s="38"/>
      <c r="LD470" s="38"/>
      <c r="LE470" s="38"/>
      <c r="LF470" s="38"/>
      <c r="LG470" s="38"/>
      <c r="LH470" s="38"/>
      <c r="LI470" s="38"/>
      <c r="LJ470" s="38"/>
      <c r="LK470" s="38"/>
      <c r="LL470" s="38"/>
      <c r="LM470" s="38"/>
      <c r="LN470" s="38"/>
      <c r="LO470" s="38"/>
      <c r="LP470" s="38"/>
      <c r="LQ470" s="38"/>
      <c r="LR470" s="38"/>
      <c r="LS470" s="38"/>
      <c r="LT470" s="38"/>
      <c r="LU470" s="38"/>
      <c r="LV470" s="38"/>
      <c r="LW470" s="38"/>
      <c r="LX470" s="38"/>
      <c r="LY470" s="38"/>
      <c r="LZ470" s="38"/>
      <c r="MA470" s="38"/>
      <c r="MB470" s="38"/>
      <c r="MC470" s="38"/>
      <c r="MD470" s="38"/>
      <c r="ME470" s="38"/>
      <c r="MF470" s="38"/>
      <c r="MG470" s="38"/>
      <c r="MH470" s="38"/>
      <c r="MI470" s="38"/>
      <c r="MJ470" s="38"/>
      <c r="MK470" s="38"/>
      <c r="ML470" s="38"/>
      <c r="MM470" s="38"/>
      <c r="MN470" s="38"/>
      <c r="MO470" s="38"/>
      <c r="MP470" s="38"/>
      <c r="MQ470" s="38"/>
      <c r="MR470" s="38"/>
      <c r="MS470" s="38"/>
      <c r="MT470" s="38"/>
      <c r="MU470" s="38"/>
      <c r="MV470" s="38"/>
      <c r="MW470" s="38"/>
      <c r="MX470" s="38"/>
      <c r="MY470" s="38"/>
      <c r="MZ470" s="38"/>
      <c r="NA470" s="38"/>
      <c r="NB470" s="38"/>
      <c r="NC470" s="38"/>
      <c r="ND470" s="38"/>
      <c r="NE470" s="38"/>
      <c r="NF470" s="38"/>
      <c r="NG470" s="38"/>
      <c r="NH470" s="38"/>
      <c r="NI470" s="38"/>
      <c r="NJ470" s="38"/>
      <c r="NK470" s="38"/>
      <c r="NL470" s="38"/>
      <c r="NM470" s="38"/>
      <c r="NN470" s="38"/>
      <c r="NO470" s="38"/>
      <c r="NP470" s="38"/>
      <c r="NQ470" s="38"/>
      <c r="NR470" s="38"/>
      <c r="NS470" s="38"/>
      <c r="NT470" s="38"/>
      <c r="NU470" s="38"/>
      <c r="NV470" s="38"/>
      <c r="NW470" s="38"/>
      <c r="NX470" s="38"/>
      <c r="NY470" s="38"/>
      <c r="NZ470" s="38"/>
      <c r="OA470" s="38"/>
      <c r="OB470" s="38"/>
      <c r="OC470" s="38"/>
      <c r="OD470" s="38"/>
      <c r="OE470" s="38"/>
      <c r="OF470" s="38"/>
      <c r="OG470" s="38"/>
      <c r="OH470" s="38"/>
      <c r="OI470" s="38"/>
      <c r="OJ470" s="38"/>
      <c r="OK470" s="38"/>
      <c r="OL470" s="38"/>
      <c r="OM470" s="38"/>
      <c r="ON470" s="38"/>
      <c r="OO470" s="38"/>
      <c r="OP470" s="38"/>
      <c r="OQ470" s="38"/>
      <c r="OR470" s="38"/>
      <c r="OS470" s="38"/>
      <c r="OT470" s="38"/>
      <c r="OU470" s="38"/>
      <c r="OV470" s="38"/>
      <c r="OW470" s="38"/>
      <c r="OX470" s="38"/>
      <c r="OY470" s="38"/>
      <c r="OZ470" s="38"/>
      <c r="PA470" s="38"/>
      <c r="PB470" s="38"/>
      <c r="PC470" s="38"/>
      <c r="PD470" s="38"/>
      <c r="PE470" s="38"/>
      <c r="PF470" s="38"/>
      <c r="PG470" s="38"/>
      <c r="PH470" s="38"/>
      <c r="PI470" s="38"/>
      <c r="PJ470" s="38"/>
      <c r="PK470" s="38"/>
      <c r="PL470" s="38"/>
      <c r="PM470" s="38"/>
      <c r="PN470" s="38"/>
      <c r="PO470" s="38"/>
      <c r="PP470" s="38"/>
      <c r="PQ470" s="38"/>
      <c r="PR470" s="38"/>
      <c r="PS470" s="38"/>
      <c r="PT470" s="38"/>
      <c r="PU470" s="38"/>
      <c r="PV470" s="38"/>
      <c r="PW470" s="38"/>
      <c r="PX470" s="38"/>
      <c r="PY470" s="38"/>
      <c r="PZ470" s="38"/>
      <c r="QA470" s="38"/>
      <c r="QB470" s="38"/>
      <c r="QC470" s="38"/>
      <c r="QD470" s="38"/>
      <c r="QE470" s="38"/>
      <c r="QF470" s="38"/>
      <c r="QG470" s="38"/>
      <c r="QH470" s="38"/>
      <c r="QI470" s="38"/>
      <c r="QJ470" s="38"/>
      <c r="QK470" s="38"/>
      <c r="QL470" s="38"/>
      <c r="QM470" s="38"/>
      <c r="QN470" s="38"/>
      <c r="QO470" s="38"/>
      <c r="QP470" s="38"/>
      <c r="QQ470" s="38"/>
      <c r="QR470" s="38"/>
      <c r="QS470" s="38"/>
      <c r="QT470" s="38"/>
      <c r="QU470" s="38"/>
      <c r="QV470" s="38"/>
      <c r="QW470" s="38"/>
      <c r="QX470" s="38"/>
      <c r="QY470" s="38"/>
      <c r="QZ470" s="38"/>
      <c r="RA470" s="38"/>
      <c r="RB470" s="38"/>
      <c r="RC470" s="38"/>
      <c r="RD470" s="38"/>
      <c r="RE470" s="38"/>
      <c r="RF470" s="38"/>
      <c r="RG470" s="38"/>
      <c r="RH470" s="38"/>
      <c r="RI470" s="38"/>
      <c r="RJ470" s="38"/>
      <c r="RK470" s="38"/>
      <c r="RL470" s="38"/>
      <c r="RM470" s="38"/>
      <c r="RN470" s="38"/>
      <c r="RO470" s="38"/>
      <c r="RP470" s="38"/>
      <c r="RQ470" s="38"/>
      <c r="RR470" s="38"/>
      <c r="RS470" s="38"/>
      <c r="RT470" s="38"/>
      <c r="RU470" s="38"/>
      <c r="RV470" s="38"/>
      <c r="RW470" s="38"/>
      <c r="RX470" s="38"/>
      <c r="RY470" s="38"/>
      <c r="RZ470" s="38"/>
      <c r="SA470" s="38"/>
      <c r="SB470" s="38"/>
      <c r="SC470" s="38"/>
      <c r="SD470" s="38"/>
      <c r="SE470" s="38"/>
      <c r="SF470" s="38"/>
      <c r="SG470" s="38"/>
      <c r="SH470" s="38"/>
      <c r="SI470" s="38"/>
      <c r="SJ470" s="38"/>
      <c r="SK470" s="38"/>
      <c r="SL470" s="38"/>
      <c r="SM470" s="38"/>
      <c r="SN470" s="38"/>
      <c r="SO470" s="38"/>
      <c r="SP470" s="38"/>
      <c r="SQ470" s="38"/>
      <c r="SR470" s="38"/>
      <c r="SS470" s="38"/>
      <c r="ST470" s="38"/>
      <c r="SU470" s="38"/>
      <c r="SV470" s="38"/>
      <c r="SW470" s="38"/>
      <c r="SX470" s="38"/>
      <c r="SY470" s="38"/>
      <c r="SZ470" s="38"/>
      <c r="TA470" s="38"/>
      <c r="TB470" s="38"/>
      <c r="TC470" s="38"/>
      <c r="TD470" s="38"/>
      <c r="TE470" s="38"/>
      <c r="TF470" s="38"/>
      <c r="TG470" s="38"/>
      <c r="TH470" s="38"/>
      <c r="TI470" s="38"/>
      <c r="TJ470" s="38"/>
      <c r="TK470" s="38"/>
      <c r="TL470" s="38"/>
      <c r="TM470" s="38"/>
      <c r="TN470" s="38"/>
      <c r="TO470" s="38"/>
      <c r="TP470" s="38"/>
      <c r="TQ470" s="38"/>
      <c r="TR470" s="38"/>
      <c r="TS470" s="38"/>
      <c r="TT470" s="38"/>
      <c r="TU470" s="38"/>
      <c r="TV470" s="38"/>
      <c r="TW470" s="38"/>
      <c r="TX470" s="38"/>
      <c r="TY470" s="38"/>
      <c r="TZ470" s="38"/>
      <c r="UA470" s="38"/>
      <c r="UB470" s="38"/>
      <c r="UC470" s="38"/>
      <c r="UD470" s="38"/>
      <c r="UE470" s="38"/>
      <c r="UF470" s="38"/>
      <c r="UG470" s="38"/>
      <c r="UH470" s="38"/>
      <c r="UI470" s="38"/>
      <c r="UJ470" s="38"/>
      <c r="UK470" s="38"/>
      <c r="UL470" s="38"/>
      <c r="UM470" s="38"/>
      <c r="UN470" s="38"/>
      <c r="UO470" s="38"/>
      <c r="UP470" s="38"/>
      <c r="UQ470" s="38"/>
      <c r="UR470" s="38"/>
      <c r="US470" s="38"/>
      <c r="UT470" s="38"/>
      <c r="UU470" s="38"/>
      <c r="UV470" s="38"/>
      <c r="UW470" s="38"/>
      <c r="UX470" s="38"/>
      <c r="UY470" s="38"/>
      <c r="UZ470" s="38"/>
      <c r="VA470" s="38"/>
      <c r="VB470" s="38"/>
      <c r="VC470" s="38"/>
      <c r="VD470" s="38"/>
      <c r="VE470" s="38"/>
      <c r="VF470" s="38"/>
      <c r="VG470" s="38"/>
      <c r="VH470" s="38"/>
      <c r="VI470" s="38"/>
      <c r="VJ470" s="38"/>
      <c r="VK470" s="38"/>
      <c r="VL470" s="38"/>
      <c r="VM470" s="38"/>
      <c r="VN470" s="38"/>
      <c r="VO470" s="38"/>
      <c r="VP470" s="38"/>
      <c r="VQ470" s="38"/>
      <c r="VR470" s="38"/>
      <c r="VS470" s="38"/>
      <c r="VT470" s="38"/>
      <c r="VU470" s="38"/>
      <c r="VV470" s="38"/>
      <c r="VW470" s="38"/>
      <c r="VX470" s="38"/>
      <c r="VY470" s="38"/>
      <c r="VZ470" s="38"/>
      <c r="WA470" s="38"/>
      <c r="WB470" s="38"/>
      <c r="WC470" s="38"/>
      <c r="WD470" s="38"/>
    </row>
    <row r="471" spans="1:602" s="37" customFormat="1" ht="56.25" customHeight="1">
      <c r="A471" s="507"/>
      <c r="B471" s="508" t="s">
        <v>935</v>
      </c>
      <c r="C471" s="527" t="s">
        <v>810</v>
      </c>
      <c r="D471" s="50" t="s">
        <v>787</v>
      </c>
      <c r="E471" s="50" t="s">
        <v>860</v>
      </c>
      <c r="F471" s="55" t="s">
        <v>136</v>
      </c>
      <c r="G471" s="622">
        <v>43466</v>
      </c>
      <c r="H471" s="55" t="s">
        <v>137</v>
      </c>
      <c r="I471" s="64" t="s">
        <v>14</v>
      </c>
      <c r="J471" s="64" t="s">
        <v>4</v>
      </c>
      <c r="K471" s="64" t="s">
        <v>812</v>
      </c>
      <c r="L471" s="64" t="s">
        <v>146</v>
      </c>
      <c r="M471" s="505">
        <f t="shared" ref="M471:R471" si="66">M472</f>
        <v>3381000</v>
      </c>
      <c r="N471" s="505">
        <f t="shared" si="66"/>
        <v>3381000</v>
      </c>
      <c r="O471" s="505">
        <f t="shared" si="66"/>
        <v>1057000</v>
      </c>
      <c r="P471" s="513">
        <f t="shared" si="66"/>
        <v>1057000</v>
      </c>
      <c r="Q471" s="554">
        <f t="shared" si="66"/>
        <v>1057000</v>
      </c>
      <c r="R471" s="554">
        <f t="shared" si="66"/>
        <v>1057000</v>
      </c>
      <c r="S471" s="514"/>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c r="DL471" s="38"/>
      <c r="DM471" s="38"/>
      <c r="DN471" s="38"/>
      <c r="DO471" s="38"/>
      <c r="DP471" s="38"/>
      <c r="DQ471" s="38"/>
      <c r="DR471" s="38"/>
      <c r="DS471" s="38"/>
      <c r="DT471" s="38"/>
      <c r="DU471" s="38"/>
      <c r="DV471" s="38"/>
      <c r="DW471" s="38"/>
      <c r="DX471" s="38"/>
      <c r="DY471" s="38"/>
      <c r="DZ471" s="38"/>
      <c r="EA471" s="38"/>
      <c r="EB471" s="38"/>
      <c r="EC471" s="38"/>
      <c r="ED471" s="38"/>
      <c r="EE471" s="38"/>
      <c r="EF471" s="38"/>
      <c r="EG471" s="38"/>
      <c r="EH471" s="38"/>
      <c r="EI471" s="38"/>
      <c r="EJ471" s="38"/>
      <c r="EK471" s="38"/>
      <c r="EL471" s="38"/>
      <c r="EM471" s="38"/>
      <c r="EN471" s="38"/>
      <c r="EO471" s="38"/>
      <c r="EP471" s="38"/>
      <c r="EQ471" s="38"/>
      <c r="ER471" s="38"/>
      <c r="ES471" s="38"/>
      <c r="ET471" s="38"/>
      <c r="EU471" s="38"/>
      <c r="EV471" s="38"/>
      <c r="EW471" s="38"/>
      <c r="EX471" s="38"/>
      <c r="EY471" s="38"/>
      <c r="EZ471" s="38"/>
      <c r="FA471" s="38"/>
      <c r="FB471" s="38"/>
      <c r="FC471" s="38"/>
      <c r="FD471" s="38"/>
      <c r="FE471" s="38"/>
      <c r="FF471" s="38"/>
      <c r="FG471" s="38"/>
      <c r="FH471" s="38"/>
      <c r="FI471" s="38"/>
      <c r="FJ471" s="38"/>
      <c r="FK471" s="38"/>
      <c r="FL471" s="38"/>
      <c r="FM471" s="38"/>
      <c r="FN471" s="38"/>
      <c r="FO471" s="38"/>
      <c r="FP471" s="38"/>
      <c r="FQ471" s="38"/>
      <c r="FR471" s="38"/>
      <c r="FS471" s="38"/>
      <c r="FT471" s="38"/>
      <c r="FU471" s="38"/>
      <c r="FV471" s="38"/>
      <c r="FW471" s="38"/>
      <c r="FX471" s="38"/>
      <c r="FY471" s="38"/>
      <c r="FZ471" s="38"/>
      <c r="GA471" s="38"/>
      <c r="GB471" s="38"/>
      <c r="GC471" s="38"/>
      <c r="GD471" s="38"/>
      <c r="GE471" s="38"/>
      <c r="GF471" s="38"/>
      <c r="GG471" s="38"/>
      <c r="GH471" s="38"/>
      <c r="GI471" s="38"/>
      <c r="GJ471" s="38"/>
      <c r="GK471" s="38"/>
      <c r="GL471" s="38"/>
      <c r="GM471" s="38"/>
      <c r="GN471" s="38"/>
      <c r="GO471" s="38"/>
      <c r="GP471" s="38"/>
      <c r="GQ471" s="38"/>
      <c r="GR471" s="38"/>
      <c r="GS471" s="38"/>
      <c r="GT471" s="38"/>
      <c r="GU471" s="38"/>
      <c r="GV471" s="38"/>
      <c r="GW471" s="38"/>
      <c r="GX471" s="38"/>
      <c r="GY471" s="38"/>
      <c r="GZ471" s="38"/>
      <c r="HA471" s="38"/>
      <c r="HB471" s="38"/>
      <c r="HC471" s="38"/>
      <c r="HD471" s="38"/>
      <c r="HE471" s="38"/>
      <c r="HF471" s="38"/>
      <c r="HG471" s="38"/>
      <c r="HH471" s="38"/>
      <c r="HI471" s="38"/>
      <c r="HJ471" s="38"/>
      <c r="HK471" s="38"/>
      <c r="HL471" s="38"/>
      <c r="HM471" s="38"/>
      <c r="HN471" s="38"/>
      <c r="HO471" s="38"/>
      <c r="HP471" s="38"/>
      <c r="HQ471" s="38"/>
      <c r="HR471" s="38"/>
      <c r="HS471" s="38"/>
      <c r="HT471" s="38"/>
      <c r="HU471" s="38"/>
      <c r="HV471" s="38"/>
      <c r="HW471" s="38"/>
      <c r="HX471" s="38"/>
      <c r="HY471" s="38"/>
      <c r="HZ471" s="38"/>
      <c r="IA471" s="38"/>
      <c r="IB471" s="38"/>
      <c r="IC471" s="38"/>
      <c r="ID471" s="38"/>
      <c r="IE471" s="38"/>
      <c r="IF471" s="38"/>
      <c r="IG471" s="38"/>
      <c r="IH471" s="38"/>
      <c r="II471" s="38"/>
      <c r="IJ471" s="38"/>
      <c r="IK471" s="38"/>
      <c r="IL471" s="38"/>
      <c r="IM471" s="38"/>
      <c r="IN471" s="38"/>
      <c r="IO471" s="38"/>
      <c r="IP471" s="38"/>
      <c r="IQ471" s="38"/>
      <c r="IR471" s="38"/>
      <c r="IS471" s="38"/>
      <c r="IT471" s="38"/>
      <c r="IU471" s="38"/>
      <c r="IV471" s="38"/>
      <c r="IW471" s="38"/>
      <c r="IX471" s="38"/>
      <c r="IY471" s="38"/>
      <c r="IZ471" s="38"/>
      <c r="JA471" s="38"/>
      <c r="JB471" s="38"/>
      <c r="JC471" s="38"/>
      <c r="JD471" s="38"/>
      <c r="JE471" s="38"/>
      <c r="JF471" s="38"/>
      <c r="JG471" s="38"/>
      <c r="JH471" s="38"/>
      <c r="JI471" s="38"/>
      <c r="JJ471" s="38"/>
      <c r="JK471" s="38"/>
      <c r="JL471" s="38"/>
      <c r="JM471" s="38"/>
      <c r="JN471" s="38"/>
      <c r="JO471" s="38"/>
      <c r="JP471" s="38"/>
      <c r="JQ471" s="38"/>
      <c r="JR471" s="38"/>
      <c r="JS471" s="38"/>
      <c r="JT471" s="38"/>
      <c r="JU471" s="38"/>
      <c r="JV471" s="38"/>
      <c r="JW471" s="38"/>
      <c r="JX471" s="38"/>
      <c r="JY471" s="38"/>
      <c r="JZ471" s="38"/>
      <c r="KA471" s="38"/>
      <c r="KB471" s="38"/>
      <c r="KC471" s="38"/>
      <c r="KD471" s="38"/>
      <c r="KE471" s="38"/>
      <c r="KF471" s="38"/>
      <c r="KG471" s="38"/>
      <c r="KH471" s="38"/>
      <c r="KI471" s="38"/>
      <c r="KJ471" s="38"/>
      <c r="KK471" s="38"/>
      <c r="KL471" s="38"/>
      <c r="KM471" s="38"/>
      <c r="KN471" s="38"/>
      <c r="KO471" s="38"/>
      <c r="KP471" s="38"/>
      <c r="KQ471" s="38"/>
      <c r="KR471" s="38"/>
      <c r="KS471" s="38"/>
      <c r="KT471" s="38"/>
      <c r="KU471" s="38"/>
      <c r="KV471" s="38"/>
      <c r="KW471" s="38"/>
      <c r="KX471" s="38"/>
      <c r="KY471" s="38"/>
      <c r="KZ471" s="38"/>
      <c r="LA471" s="38"/>
      <c r="LB471" s="38"/>
      <c r="LC471" s="38"/>
      <c r="LD471" s="38"/>
      <c r="LE471" s="38"/>
      <c r="LF471" s="38"/>
      <c r="LG471" s="38"/>
      <c r="LH471" s="38"/>
      <c r="LI471" s="38"/>
      <c r="LJ471" s="38"/>
      <c r="LK471" s="38"/>
      <c r="LL471" s="38"/>
      <c r="LM471" s="38"/>
      <c r="LN471" s="38"/>
      <c r="LO471" s="38"/>
      <c r="LP471" s="38"/>
      <c r="LQ471" s="38"/>
      <c r="LR471" s="38"/>
      <c r="LS471" s="38"/>
      <c r="LT471" s="38"/>
      <c r="LU471" s="38"/>
      <c r="LV471" s="38"/>
      <c r="LW471" s="38"/>
      <c r="LX471" s="38"/>
      <c r="LY471" s="38"/>
      <c r="LZ471" s="38"/>
      <c r="MA471" s="38"/>
      <c r="MB471" s="38"/>
      <c r="MC471" s="38"/>
      <c r="MD471" s="38"/>
      <c r="ME471" s="38"/>
      <c r="MF471" s="38"/>
      <c r="MG471" s="38"/>
      <c r="MH471" s="38"/>
      <c r="MI471" s="38"/>
      <c r="MJ471" s="38"/>
      <c r="MK471" s="38"/>
      <c r="ML471" s="38"/>
      <c r="MM471" s="38"/>
      <c r="MN471" s="38"/>
      <c r="MO471" s="38"/>
      <c r="MP471" s="38"/>
      <c r="MQ471" s="38"/>
      <c r="MR471" s="38"/>
      <c r="MS471" s="38"/>
      <c r="MT471" s="38"/>
      <c r="MU471" s="38"/>
      <c r="MV471" s="38"/>
      <c r="MW471" s="38"/>
      <c r="MX471" s="38"/>
      <c r="MY471" s="38"/>
      <c r="MZ471" s="38"/>
      <c r="NA471" s="38"/>
      <c r="NB471" s="38"/>
      <c r="NC471" s="38"/>
      <c r="ND471" s="38"/>
      <c r="NE471" s="38"/>
      <c r="NF471" s="38"/>
      <c r="NG471" s="38"/>
      <c r="NH471" s="38"/>
      <c r="NI471" s="38"/>
      <c r="NJ471" s="38"/>
      <c r="NK471" s="38"/>
      <c r="NL471" s="38"/>
      <c r="NM471" s="38"/>
      <c r="NN471" s="38"/>
      <c r="NO471" s="38"/>
      <c r="NP471" s="38"/>
      <c r="NQ471" s="38"/>
      <c r="NR471" s="38"/>
      <c r="NS471" s="38"/>
      <c r="NT471" s="38"/>
      <c r="NU471" s="38"/>
      <c r="NV471" s="38"/>
      <c r="NW471" s="38"/>
      <c r="NX471" s="38"/>
      <c r="NY471" s="38"/>
      <c r="NZ471" s="38"/>
      <c r="OA471" s="38"/>
      <c r="OB471" s="38"/>
      <c r="OC471" s="38"/>
      <c r="OD471" s="38"/>
      <c r="OE471" s="38"/>
      <c r="OF471" s="38"/>
      <c r="OG471" s="38"/>
      <c r="OH471" s="38"/>
      <c r="OI471" s="38"/>
      <c r="OJ471" s="38"/>
      <c r="OK471" s="38"/>
      <c r="OL471" s="38"/>
      <c r="OM471" s="38"/>
      <c r="ON471" s="38"/>
      <c r="OO471" s="38"/>
      <c r="OP471" s="38"/>
      <c r="OQ471" s="38"/>
      <c r="OR471" s="38"/>
      <c r="OS471" s="38"/>
      <c r="OT471" s="38"/>
      <c r="OU471" s="38"/>
      <c r="OV471" s="38"/>
      <c r="OW471" s="38"/>
      <c r="OX471" s="38"/>
      <c r="OY471" s="38"/>
      <c r="OZ471" s="38"/>
      <c r="PA471" s="38"/>
      <c r="PB471" s="38"/>
      <c r="PC471" s="38"/>
      <c r="PD471" s="38"/>
      <c r="PE471" s="38"/>
      <c r="PF471" s="38"/>
      <c r="PG471" s="38"/>
      <c r="PH471" s="38"/>
      <c r="PI471" s="38"/>
      <c r="PJ471" s="38"/>
      <c r="PK471" s="38"/>
      <c r="PL471" s="38"/>
      <c r="PM471" s="38"/>
      <c r="PN471" s="38"/>
      <c r="PO471" s="38"/>
      <c r="PP471" s="38"/>
      <c r="PQ471" s="38"/>
      <c r="PR471" s="38"/>
      <c r="PS471" s="38"/>
      <c r="PT471" s="38"/>
      <c r="PU471" s="38"/>
      <c r="PV471" s="38"/>
      <c r="PW471" s="38"/>
      <c r="PX471" s="38"/>
      <c r="PY471" s="38"/>
      <c r="PZ471" s="38"/>
      <c r="QA471" s="38"/>
      <c r="QB471" s="38"/>
      <c r="QC471" s="38"/>
      <c r="QD471" s="38"/>
      <c r="QE471" s="38"/>
      <c r="QF471" s="38"/>
      <c r="QG471" s="38"/>
      <c r="QH471" s="38"/>
      <c r="QI471" s="38"/>
      <c r="QJ471" s="38"/>
      <c r="QK471" s="38"/>
      <c r="QL471" s="38"/>
      <c r="QM471" s="38"/>
      <c r="QN471" s="38"/>
      <c r="QO471" s="38"/>
      <c r="QP471" s="38"/>
      <c r="QQ471" s="38"/>
      <c r="QR471" s="38"/>
      <c r="QS471" s="38"/>
      <c r="QT471" s="38"/>
      <c r="QU471" s="38"/>
      <c r="QV471" s="38"/>
      <c r="QW471" s="38"/>
      <c r="QX471" s="38"/>
      <c r="QY471" s="38"/>
      <c r="QZ471" s="38"/>
      <c r="RA471" s="38"/>
      <c r="RB471" s="38"/>
      <c r="RC471" s="38"/>
      <c r="RD471" s="38"/>
      <c r="RE471" s="38"/>
      <c r="RF471" s="38"/>
      <c r="RG471" s="38"/>
      <c r="RH471" s="38"/>
      <c r="RI471" s="38"/>
      <c r="RJ471" s="38"/>
      <c r="RK471" s="38"/>
      <c r="RL471" s="38"/>
      <c r="RM471" s="38"/>
      <c r="RN471" s="38"/>
      <c r="RO471" s="38"/>
      <c r="RP471" s="38"/>
      <c r="RQ471" s="38"/>
      <c r="RR471" s="38"/>
      <c r="RS471" s="38"/>
      <c r="RT471" s="38"/>
      <c r="RU471" s="38"/>
      <c r="RV471" s="38"/>
      <c r="RW471" s="38"/>
      <c r="RX471" s="38"/>
      <c r="RY471" s="38"/>
      <c r="RZ471" s="38"/>
      <c r="SA471" s="38"/>
      <c r="SB471" s="38"/>
      <c r="SC471" s="38"/>
      <c r="SD471" s="38"/>
      <c r="SE471" s="38"/>
      <c r="SF471" s="38"/>
      <c r="SG471" s="38"/>
      <c r="SH471" s="38"/>
      <c r="SI471" s="38"/>
      <c r="SJ471" s="38"/>
      <c r="SK471" s="38"/>
      <c r="SL471" s="38"/>
      <c r="SM471" s="38"/>
      <c r="SN471" s="38"/>
      <c r="SO471" s="38"/>
      <c r="SP471" s="38"/>
      <c r="SQ471" s="38"/>
      <c r="SR471" s="38"/>
      <c r="SS471" s="38"/>
      <c r="ST471" s="38"/>
      <c r="SU471" s="38"/>
      <c r="SV471" s="38"/>
      <c r="SW471" s="38"/>
      <c r="SX471" s="38"/>
      <c r="SY471" s="38"/>
      <c r="SZ471" s="38"/>
      <c r="TA471" s="38"/>
      <c r="TB471" s="38"/>
      <c r="TC471" s="38"/>
      <c r="TD471" s="38"/>
      <c r="TE471" s="38"/>
      <c r="TF471" s="38"/>
      <c r="TG471" s="38"/>
      <c r="TH471" s="38"/>
      <c r="TI471" s="38"/>
      <c r="TJ471" s="38"/>
      <c r="TK471" s="38"/>
      <c r="TL471" s="38"/>
      <c r="TM471" s="38"/>
      <c r="TN471" s="38"/>
      <c r="TO471" s="38"/>
      <c r="TP471" s="38"/>
      <c r="TQ471" s="38"/>
      <c r="TR471" s="38"/>
      <c r="TS471" s="38"/>
      <c r="TT471" s="38"/>
      <c r="TU471" s="38"/>
      <c r="TV471" s="38"/>
      <c r="TW471" s="38"/>
      <c r="TX471" s="38"/>
      <c r="TY471" s="38"/>
      <c r="TZ471" s="38"/>
      <c r="UA471" s="38"/>
      <c r="UB471" s="38"/>
      <c r="UC471" s="38"/>
      <c r="UD471" s="38"/>
      <c r="UE471" s="38"/>
      <c r="UF471" s="38"/>
      <c r="UG471" s="38"/>
      <c r="UH471" s="38"/>
      <c r="UI471" s="38"/>
      <c r="UJ471" s="38"/>
      <c r="UK471" s="38"/>
      <c r="UL471" s="38"/>
      <c r="UM471" s="38"/>
      <c r="UN471" s="38"/>
      <c r="UO471" s="38"/>
      <c r="UP471" s="38"/>
      <c r="UQ471" s="38"/>
      <c r="UR471" s="38"/>
      <c r="US471" s="38"/>
      <c r="UT471" s="38"/>
      <c r="UU471" s="38"/>
      <c r="UV471" s="38"/>
      <c r="UW471" s="38"/>
      <c r="UX471" s="38"/>
      <c r="UY471" s="38"/>
      <c r="UZ471" s="38"/>
      <c r="VA471" s="38"/>
      <c r="VB471" s="38"/>
      <c r="VC471" s="38"/>
      <c r="VD471" s="38"/>
      <c r="VE471" s="38"/>
      <c r="VF471" s="38"/>
      <c r="VG471" s="38"/>
      <c r="VH471" s="38"/>
      <c r="VI471" s="38"/>
      <c r="VJ471" s="38"/>
      <c r="VK471" s="38"/>
      <c r="VL471" s="38"/>
      <c r="VM471" s="38"/>
      <c r="VN471" s="38"/>
      <c r="VO471" s="38"/>
      <c r="VP471" s="38"/>
      <c r="VQ471" s="38"/>
      <c r="VR471" s="38"/>
      <c r="VS471" s="38"/>
      <c r="VT471" s="38"/>
      <c r="VU471" s="38"/>
      <c r="VV471" s="38"/>
      <c r="VW471" s="38"/>
      <c r="VX471" s="38"/>
      <c r="VY471" s="38"/>
      <c r="VZ471" s="38"/>
      <c r="WA471" s="38"/>
      <c r="WB471" s="38"/>
      <c r="WC471" s="38"/>
      <c r="WD471" s="38"/>
    </row>
    <row r="472" spans="1:602" s="37" customFormat="1" ht="51.75" customHeight="1">
      <c r="A472" s="507"/>
      <c r="B472" s="515"/>
      <c r="C472" s="536"/>
      <c r="D472" s="531"/>
      <c r="E472" s="531"/>
      <c r="F472" s="56"/>
      <c r="G472" s="597"/>
      <c r="H472" s="56"/>
      <c r="I472" s="533" t="s">
        <v>14</v>
      </c>
      <c r="J472" s="533" t="s">
        <v>4</v>
      </c>
      <c r="K472" s="533" t="s">
        <v>812</v>
      </c>
      <c r="L472" s="533" t="s">
        <v>202</v>
      </c>
      <c r="M472" s="520">
        <v>3381000</v>
      </c>
      <c r="N472" s="520">
        <v>3381000</v>
      </c>
      <c r="O472" s="520">
        <v>1057000</v>
      </c>
      <c r="P472" s="521">
        <v>1057000</v>
      </c>
      <c r="Q472" s="522">
        <v>1057000</v>
      </c>
      <c r="R472" s="522">
        <v>1057000</v>
      </c>
      <c r="S472" s="514">
        <v>3</v>
      </c>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c r="DL472" s="38"/>
      <c r="DM472" s="38"/>
      <c r="DN472" s="38"/>
      <c r="DO472" s="38"/>
      <c r="DP472" s="38"/>
      <c r="DQ472" s="38"/>
      <c r="DR472" s="38"/>
      <c r="DS472" s="38"/>
      <c r="DT472" s="38"/>
      <c r="DU472" s="38"/>
      <c r="DV472" s="38"/>
      <c r="DW472" s="38"/>
      <c r="DX472" s="38"/>
      <c r="DY472" s="38"/>
      <c r="DZ472" s="38"/>
      <c r="EA472" s="38"/>
      <c r="EB472" s="38"/>
      <c r="EC472" s="38"/>
      <c r="ED472" s="38"/>
      <c r="EE472" s="38"/>
      <c r="EF472" s="38"/>
      <c r="EG472" s="38"/>
      <c r="EH472" s="38"/>
      <c r="EI472" s="38"/>
      <c r="EJ472" s="38"/>
      <c r="EK472" s="38"/>
      <c r="EL472" s="38"/>
      <c r="EM472" s="38"/>
      <c r="EN472" s="38"/>
      <c r="EO472" s="38"/>
      <c r="EP472" s="38"/>
      <c r="EQ472" s="38"/>
      <c r="ER472" s="38"/>
      <c r="ES472" s="38"/>
      <c r="ET472" s="38"/>
      <c r="EU472" s="38"/>
      <c r="EV472" s="38"/>
      <c r="EW472" s="38"/>
      <c r="EX472" s="38"/>
      <c r="EY472" s="38"/>
      <c r="EZ472" s="38"/>
      <c r="FA472" s="38"/>
      <c r="FB472" s="38"/>
      <c r="FC472" s="38"/>
      <c r="FD472" s="38"/>
      <c r="FE472" s="38"/>
      <c r="FF472" s="38"/>
      <c r="FG472" s="38"/>
      <c r="FH472" s="38"/>
      <c r="FI472" s="38"/>
      <c r="FJ472" s="38"/>
      <c r="FK472" s="38"/>
      <c r="FL472" s="38"/>
      <c r="FM472" s="38"/>
      <c r="FN472" s="38"/>
      <c r="FO472" s="38"/>
      <c r="FP472" s="38"/>
      <c r="FQ472" s="38"/>
      <c r="FR472" s="38"/>
      <c r="FS472" s="38"/>
      <c r="FT472" s="38"/>
      <c r="FU472" s="38"/>
      <c r="FV472" s="38"/>
      <c r="FW472" s="38"/>
      <c r="FX472" s="38"/>
      <c r="FY472" s="38"/>
      <c r="FZ472" s="38"/>
      <c r="GA472" s="38"/>
      <c r="GB472" s="38"/>
      <c r="GC472" s="38"/>
      <c r="GD472" s="38"/>
      <c r="GE472" s="38"/>
      <c r="GF472" s="38"/>
      <c r="GG472" s="38"/>
      <c r="GH472" s="38"/>
      <c r="GI472" s="38"/>
      <c r="GJ472" s="38"/>
      <c r="GK472" s="38"/>
      <c r="GL472" s="38"/>
      <c r="GM472" s="38"/>
      <c r="GN472" s="38"/>
      <c r="GO472" s="38"/>
      <c r="GP472" s="38"/>
      <c r="GQ472" s="38"/>
      <c r="GR472" s="38"/>
      <c r="GS472" s="38"/>
      <c r="GT472" s="38"/>
      <c r="GU472" s="38"/>
      <c r="GV472" s="38"/>
      <c r="GW472" s="38"/>
      <c r="GX472" s="38"/>
      <c r="GY472" s="38"/>
      <c r="GZ472" s="38"/>
      <c r="HA472" s="38"/>
      <c r="HB472" s="38"/>
      <c r="HC472" s="38"/>
      <c r="HD472" s="38"/>
      <c r="HE472" s="38"/>
      <c r="HF472" s="38"/>
      <c r="HG472" s="38"/>
      <c r="HH472" s="38"/>
      <c r="HI472" s="38"/>
      <c r="HJ472" s="38"/>
      <c r="HK472" s="38"/>
      <c r="HL472" s="38"/>
      <c r="HM472" s="38"/>
      <c r="HN472" s="38"/>
      <c r="HO472" s="38"/>
      <c r="HP472" s="38"/>
      <c r="HQ472" s="38"/>
      <c r="HR472" s="38"/>
      <c r="HS472" s="38"/>
      <c r="HT472" s="38"/>
      <c r="HU472" s="38"/>
      <c r="HV472" s="38"/>
      <c r="HW472" s="38"/>
      <c r="HX472" s="38"/>
      <c r="HY472" s="38"/>
      <c r="HZ472" s="38"/>
      <c r="IA472" s="38"/>
      <c r="IB472" s="38"/>
      <c r="IC472" s="38"/>
      <c r="ID472" s="38"/>
      <c r="IE472" s="38"/>
      <c r="IF472" s="38"/>
      <c r="IG472" s="38"/>
      <c r="IH472" s="38"/>
      <c r="II472" s="38"/>
      <c r="IJ472" s="38"/>
      <c r="IK472" s="38"/>
      <c r="IL472" s="38"/>
      <c r="IM472" s="38"/>
      <c r="IN472" s="38"/>
      <c r="IO472" s="38"/>
      <c r="IP472" s="38"/>
      <c r="IQ472" s="38"/>
      <c r="IR472" s="38"/>
      <c r="IS472" s="38"/>
      <c r="IT472" s="38"/>
      <c r="IU472" s="38"/>
      <c r="IV472" s="38"/>
      <c r="IW472" s="38"/>
      <c r="IX472" s="38"/>
      <c r="IY472" s="38"/>
      <c r="IZ472" s="38"/>
      <c r="JA472" s="38"/>
      <c r="JB472" s="38"/>
      <c r="JC472" s="38"/>
      <c r="JD472" s="38"/>
      <c r="JE472" s="38"/>
      <c r="JF472" s="38"/>
      <c r="JG472" s="38"/>
      <c r="JH472" s="38"/>
      <c r="JI472" s="38"/>
      <c r="JJ472" s="38"/>
      <c r="JK472" s="38"/>
      <c r="JL472" s="38"/>
      <c r="JM472" s="38"/>
      <c r="JN472" s="38"/>
      <c r="JO472" s="38"/>
      <c r="JP472" s="38"/>
      <c r="JQ472" s="38"/>
      <c r="JR472" s="38"/>
      <c r="JS472" s="38"/>
      <c r="JT472" s="38"/>
      <c r="JU472" s="38"/>
      <c r="JV472" s="38"/>
      <c r="JW472" s="38"/>
      <c r="JX472" s="38"/>
      <c r="JY472" s="38"/>
      <c r="JZ472" s="38"/>
      <c r="KA472" s="38"/>
      <c r="KB472" s="38"/>
      <c r="KC472" s="38"/>
      <c r="KD472" s="38"/>
      <c r="KE472" s="38"/>
      <c r="KF472" s="38"/>
      <c r="KG472" s="38"/>
      <c r="KH472" s="38"/>
      <c r="KI472" s="38"/>
      <c r="KJ472" s="38"/>
      <c r="KK472" s="38"/>
      <c r="KL472" s="38"/>
      <c r="KM472" s="38"/>
      <c r="KN472" s="38"/>
      <c r="KO472" s="38"/>
      <c r="KP472" s="38"/>
      <c r="KQ472" s="38"/>
      <c r="KR472" s="38"/>
      <c r="KS472" s="38"/>
      <c r="KT472" s="38"/>
      <c r="KU472" s="38"/>
      <c r="KV472" s="38"/>
      <c r="KW472" s="38"/>
      <c r="KX472" s="38"/>
      <c r="KY472" s="38"/>
      <c r="KZ472" s="38"/>
      <c r="LA472" s="38"/>
      <c r="LB472" s="38"/>
      <c r="LC472" s="38"/>
      <c r="LD472" s="38"/>
      <c r="LE472" s="38"/>
      <c r="LF472" s="38"/>
      <c r="LG472" s="38"/>
      <c r="LH472" s="38"/>
      <c r="LI472" s="38"/>
      <c r="LJ472" s="38"/>
      <c r="LK472" s="38"/>
      <c r="LL472" s="38"/>
      <c r="LM472" s="38"/>
      <c r="LN472" s="38"/>
      <c r="LO472" s="38"/>
      <c r="LP472" s="38"/>
      <c r="LQ472" s="38"/>
      <c r="LR472" s="38"/>
      <c r="LS472" s="38"/>
      <c r="LT472" s="38"/>
      <c r="LU472" s="38"/>
      <c r="LV472" s="38"/>
      <c r="LW472" s="38"/>
      <c r="LX472" s="38"/>
      <c r="LY472" s="38"/>
      <c r="LZ472" s="38"/>
      <c r="MA472" s="38"/>
      <c r="MB472" s="38"/>
      <c r="MC472" s="38"/>
      <c r="MD472" s="38"/>
      <c r="ME472" s="38"/>
      <c r="MF472" s="38"/>
      <c r="MG472" s="38"/>
      <c r="MH472" s="38"/>
      <c r="MI472" s="38"/>
      <c r="MJ472" s="38"/>
      <c r="MK472" s="38"/>
      <c r="ML472" s="38"/>
      <c r="MM472" s="38"/>
      <c r="MN472" s="38"/>
      <c r="MO472" s="38"/>
      <c r="MP472" s="38"/>
      <c r="MQ472" s="38"/>
      <c r="MR472" s="38"/>
      <c r="MS472" s="38"/>
      <c r="MT472" s="38"/>
      <c r="MU472" s="38"/>
      <c r="MV472" s="38"/>
      <c r="MW472" s="38"/>
      <c r="MX472" s="38"/>
      <c r="MY472" s="38"/>
      <c r="MZ472" s="38"/>
      <c r="NA472" s="38"/>
      <c r="NB472" s="38"/>
      <c r="NC472" s="38"/>
      <c r="ND472" s="38"/>
      <c r="NE472" s="38"/>
      <c r="NF472" s="38"/>
      <c r="NG472" s="38"/>
      <c r="NH472" s="38"/>
      <c r="NI472" s="38"/>
      <c r="NJ472" s="38"/>
      <c r="NK472" s="38"/>
      <c r="NL472" s="38"/>
      <c r="NM472" s="38"/>
      <c r="NN472" s="38"/>
      <c r="NO472" s="38"/>
      <c r="NP472" s="38"/>
      <c r="NQ472" s="38"/>
      <c r="NR472" s="38"/>
      <c r="NS472" s="38"/>
      <c r="NT472" s="38"/>
      <c r="NU472" s="38"/>
      <c r="NV472" s="38"/>
      <c r="NW472" s="38"/>
      <c r="NX472" s="38"/>
      <c r="NY472" s="38"/>
      <c r="NZ472" s="38"/>
      <c r="OA472" s="38"/>
      <c r="OB472" s="38"/>
      <c r="OC472" s="38"/>
      <c r="OD472" s="38"/>
      <c r="OE472" s="38"/>
      <c r="OF472" s="38"/>
      <c r="OG472" s="38"/>
      <c r="OH472" s="38"/>
      <c r="OI472" s="38"/>
      <c r="OJ472" s="38"/>
      <c r="OK472" s="38"/>
      <c r="OL472" s="38"/>
      <c r="OM472" s="38"/>
      <c r="ON472" s="38"/>
      <c r="OO472" s="38"/>
      <c r="OP472" s="38"/>
      <c r="OQ472" s="38"/>
      <c r="OR472" s="38"/>
      <c r="OS472" s="38"/>
      <c r="OT472" s="38"/>
      <c r="OU472" s="38"/>
      <c r="OV472" s="38"/>
      <c r="OW472" s="38"/>
      <c r="OX472" s="38"/>
      <c r="OY472" s="38"/>
      <c r="OZ472" s="38"/>
      <c r="PA472" s="38"/>
      <c r="PB472" s="38"/>
      <c r="PC472" s="38"/>
      <c r="PD472" s="38"/>
      <c r="PE472" s="38"/>
      <c r="PF472" s="38"/>
      <c r="PG472" s="38"/>
      <c r="PH472" s="38"/>
      <c r="PI472" s="38"/>
      <c r="PJ472" s="38"/>
      <c r="PK472" s="38"/>
      <c r="PL472" s="38"/>
      <c r="PM472" s="38"/>
      <c r="PN472" s="38"/>
      <c r="PO472" s="38"/>
      <c r="PP472" s="38"/>
      <c r="PQ472" s="38"/>
      <c r="PR472" s="38"/>
      <c r="PS472" s="38"/>
      <c r="PT472" s="38"/>
      <c r="PU472" s="38"/>
      <c r="PV472" s="38"/>
      <c r="PW472" s="38"/>
      <c r="PX472" s="38"/>
      <c r="PY472" s="38"/>
      <c r="PZ472" s="38"/>
      <c r="QA472" s="38"/>
      <c r="QB472" s="38"/>
      <c r="QC472" s="38"/>
      <c r="QD472" s="38"/>
      <c r="QE472" s="38"/>
      <c r="QF472" s="38"/>
      <c r="QG472" s="38"/>
      <c r="QH472" s="38"/>
      <c r="QI472" s="38"/>
      <c r="QJ472" s="38"/>
      <c r="QK472" s="38"/>
      <c r="QL472" s="38"/>
      <c r="QM472" s="38"/>
      <c r="QN472" s="38"/>
      <c r="QO472" s="38"/>
      <c r="QP472" s="38"/>
      <c r="QQ472" s="38"/>
      <c r="QR472" s="38"/>
      <c r="QS472" s="38"/>
      <c r="QT472" s="38"/>
      <c r="QU472" s="38"/>
      <c r="QV472" s="38"/>
      <c r="QW472" s="38"/>
      <c r="QX472" s="38"/>
      <c r="QY472" s="38"/>
      <c r="QZ472" s="38"/>
      <c r="RA472" s="38"/>
      <c r="RB472" s="38"/>
      <c r="RC472" s="38"/>
      <c r="RD472" s="38"/>
      <c r="RE472" s="38"/>
      <c r="RF472" s="38"/>
      <c r="RG472" s="38"/>
      <c r="RH472" s="38"/>
      <c r="RI472" s="38"/>
      <c r="RJ472" s="38"/>
      <c r="RK472" s="38"/>
      <c r="RL472" s="38"/>
      <c r="RM472" s="38"/>
      <c r="RN472" s="38"/>
      <c r="RO472" s="38"/>
      <c r="RP472" s="38"/>
      <c r="RQ472" s="38"/>
      <c r="RR472" s="38"/>
      <c r="RS472" s="38"/>
      <c r="RT472" s="38"/>
      <c r="RU472" s="38"/>
      <c r="RV472" s="38"/>
      <c r="RW472" s="38"/>
      <c r="RX472" s="38"/>
      <c r="RY472" s="38"/>
      <c r="RZ472" s="38"/>
      <c r="SA472" s="38"/>
      <c r="SB472" s="38"/>
      <c r="SC472" s="38"/>
      <c r="SD472" s="38"/>
      <c r="SE472" s="38"/>
      <c r="SF472" s="38"/>
      <c r="SG472" s="38"/>
      <c r="SH472" s="38"/>
      <c r="SI472" s="38"/>
      <c r="SJ472" s="38"/>
      <c r="SK472" s="38"/>
      <c r="SL472" s="38"/>
      <c r="SM472" s="38"/>
      <c r="SN472" s="38"/>
      <c r="SO472" s="38"/>
      <c r="SP472" s="38"/>
      <c r="SQ472" s="38"/>
      <c r="SR472" s="38"/>
      <c r="SS472" s="38"/>
      <c r="ST472" s="38"/>
      <c r="SU472" s="38"/>
      <c r="SV472" s="38"/>
      <c r="SW472" s="38"/>
      <c r="SX472" s="38"/>
      <c r="SY472" s="38"/>
      <c r="SZ472" s="38"/>
      <c r="TA472" s="38"/>
      <c r="TB472" s="38"/>
      <c r="TC472" s="38"/>
      <c r="TD472" s="38"/>
      <c r="TE472" s="38"/>
      <c r="TF472" s="38"/>
      <c r="TG472" s="38"/>
      <c r="TH472" s="38"/>
      <c r="TI472" s="38"/>
      <c r="TJ472" s="38"/>
      <c r="TK472" s="38"/>
      <c r="TL472" s="38"/>
      <c r="TM472" s="38"/>
      <c r="TN472" s="38"/>
      <c r="TO472" s="38"/>
      <c r="TP472" s="38"/>
      <c r="TQ472" s="38"/>
      <c r="TR472" s="38"/>
      <c r="TS472" s="38"/>
      <c r="TT472" s="38"/>
      <c r="TU472" s="38"/>
      <c r="TV472" s="38"/>
      <c r="TW472" s="38"/>
      <c r="TX472" s="38"/>
      <c r="TY472" s="38"/>
      <c r="TZ472" s="38"/>
      <c r="UA472" s="38"/>
      <c r="UB472" s="38"/>
      <c r="UC472" s="38"/>
      <c r="UD472" s="38"/>
      <c r="UE472" s="38"/>
      <c r="UF472" s="38"/>
      <c r="UG472" s="38"/>
      <c r="UH472" s="38"/>
      <c r="UI472" s="38"/>
      <c r="UJ472" s="38"/>
      <c r="UK472" s="38"/>
      <c r="UL472" s="38"/>
      <c r="UM472" s="38"/>
      <c r="UN472" s="38"/>
      <c r="UO472" s="38"/>
      <c r="UP472" s="38"/>
      <c r="UQ472" s="38"/>
      <c r="UR472" s="38"/>
      <c r="US472" s="38"/>
      <c r="UT472" s="38"/>
      <c r="UU472" s="38"/>
      <c r="UV472" s="38"/>
      <c r="UW472" s="38"/>
      <c r="UX472" s="38"/>
      <c r="UY472" s="38"/>
      <c r="UZ472" s="38"/>
      <c r="VA472" s="38"/>
      <c r="VB472" s="38"/>
      <c r="VC472" s="38"/>
      <c r="VD472" s="38"/>
      <c r="VE472" s="38"/>
      <c r="VF472" s="38"/>
      <c r="VG472" s="38"/>
      <c r="VH472" s="38"/>
      <c r="VI472" s="38"/>
      <c r="VJ472" s="38"/>
      <c r="VK472" s="38"/>
      <c r="VL472" s="38"/>
      <c r="VM472" s="38"/>
      <c r="VN472" s="38"/>
      <c r="VO472" s="38"/>
      <c r="VP472" s="38"/>
      <c r="VQ472" s="38"/>
      <c r="VR472" s="38"/>
      <c r="VS472" s="38"/>
      <c r="VT472" s="38"/>
      <c r="VU472" s="38"/>
      <c r="VV472" s="38"/>
      <c r="VW472" s="38"/>
      <c r="VX472" s="38"/>
      <c r="VY472" s="38"/>
      <c r="VZ472" s="38"/>
      <c r="WA472" s="38"/>
      <c r="WB472" s="38"/>
      <c r="WC472" s="38"/>
      <c r="WD472" s="38"/>
    </row>
    <row r="473" spans="1:602" s="37" customFormat="1" ht="50.25" customHeight="1">
      <c r="A473" s="507"/>
      <c r="B473" s="542" t="s">
        <v>936</v>
      </c>
      <c r="C473" s="530" t="s">
        <v>815</v>
      </c>
      <c r="D473" s="531"/>
      <c r="E473" s="531"/>
      <c r="F473" s="56"/>
      <c r="G473" s="597"/>
      <c r="H473" s="56"/>
      <c r="I473" s="64" t="s">
        <v>14</v>
      </c>
      <c r="J473" s="64" t="s">
        <v>4</v>
      </c>
      <c r="K473" s="64" t="s">
        <v>816</v>
      </c>
      <c r="L473" s="64" t="s">
        <v>146</v>
      </c>
      <c r="M473" s="505">
        <f t="shared" ref="M473:R473" si="67">M474</f>
        <v>899000</v>
      </c>
      <c r="N473" s="505">
        <f t="shared" si="67"/>
        <v>899000</v>
      </c>
      <c r="O473" s="505">
        <f t="shared" si="67"/>
        <v>315800</v>
      </c>
      <c r="P473" s="513">
        <f>P474</f>
        <v>315800</v>
      </c>
      <c r="Q473" s="554">
        <f t="shared" si="67"/>
        <v>315800</v>
      </c>
      <c r="R473" s="554">
        <f t="shared" si="67"/>
        <v>315800</v>
      </c>
      <c r="S473" s="514"/>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c r="DL473" s="38"/>
      <c r="DM473" s="38"/>
      <c r="DN473" s="38"/>
      <c r="DO473" s="38"/>
      <c r="DP473" s="38"/>
      <c r="DQ473" s="38"/>
      <c r="DR473" s="38"/>
      <c r="DS473" s="38"/>
      <c r="DT473" s="38"/>
      <c r="DU473" s="38"/>
      <c r="DV473" s="38"/>
      <c r="DW473" s="38"/>
      <c r="DX473" s="38"/>
      <c r="DY473" s="38"/>
      <c r="DZ473" s="38"/>
      <c r="EA473" s="38"/>
      <c r="EB473" s="38"/>
      <c r="EC473" s="38"/>
      <c r="ED473" s="38"/>
      <c r="EE473" s="38"/>
      <c r="EF473" s="38"/>
      <c r="EG473" s="38"/>
      <c r="EH473" s="38"/>
      <c r="EI473" s="38"/>
      <c r="EJ473" s="38"/>
      <c r="EK473" s="38"/>
      <c r="EL473" s="38"/>
      <c r="EM473" s="38"/>
      <c r="EN473" s="38"/>
      <c r="EO473" s="38"/>
      <c r="EP473" s="38"/>
      <c r="EQ473" s="38"/>
      <c r="ER473" s="38"/>
      <c r="ES473" s="38"/>
      <c r="ET473" s="38"/>
      <c r="EU473" s="38"/>
      <c r="EV473" s="38"/>
      <c r="EW473" s="38"/>
      <c r="EX473" s="38"/>
      <c r="EY473" s="38"/>
      <c r="EZ473" s="38"/>
      <c r="FA473" s="38"/>
      <c r="FB473" s="38"/>
      <c r="FC473" s="38"/>
      <c r="FD473" s="38"/>
      <c r="FE473" s="38"/>
      <c r="FF473" s="38"/>
      <c r="FG473" s="38"/>
      <c r="FH473" s="38"/>
      <c r="FI473" s="38"/>
      <c r="FJ473" s="38"/>
      <c r="FK473" s="38"/>
      <c r="FL473" s="38"/>
      <c r="FM473" s="38"/>
      <c r="FN473" s="38"/>
      <c r="FO473" s="38"/>
      <c r="FP473" s="38"/>
      <c r="FQ473" s="38"/>
      <c r="FR473" s="38"/>
      <c r="FS473" s="38"/>
      <c r="FT473" s="38"/>
      <c r="FU473" s="38"/>
      <c r="FV473" s="38"/>
      <c r="FW473" s="38"/>
      <c r="FX473" s="38"/>
      <c r="FY473" s="38"/>
      <c r="FZ473" s="38"/>
      <c r="GA473" s="38"/>
      <c r="GB473" s="38"/>
      <c r="GC473" s="38"/>
      <c r="GD473" s="38"/>
      <c r="GE473" s="38"/>
      <c r="GF473" s="38"/>
      <c r="GG473" s="38"/>
      <c r="GH473" s="38"/>
      <c r="GI473" s="38"/>
      <c r="GJ473" s="38"/>
      <c r="GK473" s="38"/>
      <c r="GL473" s="38"/>
      <c r="GM473" s="38"/>
      <c r="GN473" s="38"/>
      <c r="GO473" s="38"/>
      <c r="GP473" s="38"/>
      <c r="GQ473" s="38"/>
      <c r="GR473" s="38"/>
      <c r="GS473" s="38"/>
      <c r="GT473" s="38"/>
      <c r="GU473" s="38"/>
      <c r="GV473" s="38"/>
      <c r="GW473" s="38"/>
      <c r="GX473" s="38"/>
      <c r="GY473" s="38"/>
      <c r="GZ473" s="38"/>
      <c r="HA473" s="38"/>
      <c r="HB473" s="38"/>
      <c r="HC473" s="38"/>
      <c r="HD473" s="38"/>
      <c r="HE473" s="38"/>
      <c r="HF473" s="38"/>
      <c r="HG473" s="38"/>
      <c r="HH473" s="38"/>
      <c r="HI473" s="38"/>
      <c r="HJ473" s="38"/>
      <c r="HK473" s="38"/>
      <c r="HL473" s="38"/>
      <c r="HM473" s="38"/>
      <c r="HN473" s="38"/>
      <c r="HO473" s="38"/>
      <c r="HP473" s="38"/>
      <c r="HQ473" s="38"/>
      <c r="HR473" s="38"/>
      <c r="HS473" s="38"/>
      <c r="HT473" s="38"/>
      <c r="HU473" s="38"/>
      <c r="HV473" s="38"/>
      <c r="HW473" s="38"/>
      <c r="HX473" s="38"/>
      <c r="HY473" s="38"/>
      <c r="HZ473" s="38"/>
      <c r="IA473" s="38"/>
      <c r="IB473" s="38"/>
      <c r="IC473" s="38"/>
      <c r="ID473" s="38"/>
      <c r="IE473" s="38"/>
      <c r="IF473" s="38"/>
      <c r="IG473" s="38"/>
      <c r="IH473" s="38"/>
      <c r="II473" s="38"/>
      <c r="IJ473" s="38"/>
      <c r="IK473" s="38"/>
      <c r="IL473" s="38"/>
      <c r="IM473" s="38"/>
      <c r="IN473" s="38"/>
      <c r="IO473" s="38"/>
      <c r="IP473" s="38"/>
      <c r="IQ473" s="38"/>
      <c r="IR473" s="38"/>
      <c r="IS473" s="38"/>
      <c r="IT473" s="38"/>
      <c r="IU473" s="38"/>
      <c r="IV473" s="38"/>
      <c r="IW473" s="38"/>
      <c r="IX473" s="38"/>
      <c r="IY473" s="38"/>
      <c r="IZ473" s="38"/>
      <c r="JA473" s="38"/>
      <c r="JB473" s="38"/>
      <c r="JC473" s="38"/>
      <c r="JD473" s="38"/>
      <c r="JE473" s="38"/>
      <c r="JF473" s="38"/>
      <c r="JG473" s="38"/>
      <c r="JH473" s="38"/>
      <c r="JI473" s="38"/>
      <c r="JJ473" s="38"/>
      <c r="JK473" s="38"/>
      <c r="JL473" s="38"/>
      <c r="JM473" s="38"/>
      <c r="JN473" s="38"/>
      <c r="JO473" s="38"/>
      <c r="JP473" s="38"/>
      <c r="JQ473" s="38"/>
      <c r="JR473" s="38"/>
      <c r="JS473" s="38"/>
      <c r="JT473" s="38"/>
      <c r="JU473" s="38"/>
      <c r="JV473" s="38"/>
      <c r="JW473" s="38"/>
      <c r="JX473" s="38"/>
      <c r="JY473" s="38"/>
      <c r="JZ473" s="38"/>
      <c r="KA473" s="38"/>
      <c r="KB473" s="38"/>
      <c r="KC473" s="38"/>
      <c r="KD473" s="38"/>
      <c r="KE473" s="38"/>
      <c r="KF473" s="38"/>
      <c r="KG473" s="38"/>
      <c r="KH473" s="38"/>
      <c r="KI473" s="38"/>
      <c r="KJ473" s="38"/>
      <c r="KK473" s="38"/>
      <c r="KL473" s="38"/>
      <c r="KM473" s="38"/>
      <c r="KN473" s="38"/>
      <c r="KO473" s="38"/>
      <c r="KP473" s="38"/>
      <c r="KQ473" s="38"/>
      <c r="KR473" s="38"/>
      <c r="KS473" s="38"/>
      <c r="KT473" s="38"/>
      <c r="KU473" s="38"/>
      <c r="KV473" s="38"/>
      <c r="KW473" s="38"/>
      <c r="KX473" s="38"/>
      <c r="KY473" s="38"/>
      <c r="KZ473" s="38"/>
      <c r="LA473" s="38"/>
      <c r="LB473" s="38"/>
      <c r="LC473" s="38"/>
      <c r="LD473" s="38"/>
      <c r="LE473" s="38"/>
      <c r="LF473" s="38"/>
      <c r="LG473" s="38"/>
      <c r="LH473" s="38"/>
      <c r="LI473" s="38"/>
      <c r="LJ473" s="38"/>
      <c r="LK473" s="38"/>
      <c r="LL473" s="38"/>
      <c r="LM473" s="38"/>
      <c r="LN473" s="38"/>
      <c r="LO473" s="38"/>
      <c r="LP473" s="38"/>
      <c r="LQ473" s="38"/>
      <c r="LR473" s="38"/>
      <c r="LS473" s="38"/>
      <c r="LT473" s="38"/>
      <c r="LU473" s="38"/>
      <c r="LV473" s="38"/>
      <c r="LW473" s="38"/>
      <c r="LX473" s="38"/>
      <c r="LY473" s="38"/>
      <c r="LZ473" s="38"/>
      <c r="MA473" s="38"/>
      <c r="MB473" s="38"/>
      <c r="MC473" s="38"/>
      <c r="MD473" s="38"/>
      <c r="ME473" s="38"/>
      <c r="MF473" s="38"/>
      <c r="MG473" s="38"/>
      <c r="MH473" s="38"/>
      <c r="MI473" s="38"/>
      <c r="MJ473" s="38"/>
      <c r="MK473" s="38"/>
      <c r="ML473" s="38"/>
      <c r="MM473" s="38"/>
      <c r="MN473" s="38"/>
      <c r="MO473" s="38"/>
      <c r="MP473" s="38"/>
      <c r="MQ473" s="38"/>
      <c r="MR473" s="38"/>
      <c r="MS473" s="38"/>
      <c r="MT473" s="38"/>
      <c r="MU473" s="38"/>
      <c r="MV473" s="38"/>
      <c r="MW473" s="38"/>
      <c r="MX473" s="38"/>
      <c r="MY473" s="38"/>
      <c r="MZ473" s="38"/>
      <c r="NA473" s="38"/>
      <c r="NB473" s="38"/>
      <c r="NC473" s="38"/>
      <c r="ND473" s="38"/>
      <c r="NE473" s="38"/>
      <c r="NF473" s="38"/>
      <c r="NG473" s="38"/>
      <c r="NH473" s="38"/>
      <c r="NI473" s="38"/>
      <c r="NJ473" s="38"/>
      <c r="NK473" s="38"/>
      <c r="NL473" s="38"/>
      <c r="NM473" s="38"/>
      <c r="NN473" s="38"/>
      <c r="NO473" s="38"/>
      <c r="NP473" s="38"/>
      <c r="NQ473" s="38"/>
      <c r="NR473" s="38"/>
      <c r="NS473" s="38"/>
      <c r="NT473" s="38"/>
      <c r="NU473" s="38"/>
      <c r="NV473" s="38"/>
      <c r="NW473" s="38"/>
      <c r="NX473" s="38"/>
      <c r="NY473" s="38"/>
      <c r="NZ473" s="38"/>
      <c r="OA473" s="38"/>
      <c r="OB473" s="38"/>
      <c r="OC473" s="38"/>
      <c r="OD473" s="38"/>
      <c r="OE473" s="38"/>
      <c r="OF473" s="38"/>
      <c r="OG473" s="38"/>
      <c r="OH473" s="38"/>
      <c r="OI473" s="38"/>
      <c r="OJ473" s="38"/>
      <c r="OK473" s="38"/>
      <c r="OL473" s="38"/>
      <c r="OM473" s="38"/>
      <c r="ON473" s="38"/>
      <c r="OO473" s="38"/>
      <c r="OP473" s="38"/>
      <c r="OQ473" s="38"/>
      <c r="OR473" s="38"/>
      <c r="OS473" s="38"/>
      <c r="OT473" s="38"/>
      <c r="OU473" s="38"/>
      <c r="OV473" s="38"/>
      <c r="OW473" s="38"/>
      <c r="OX473" s="38"/>
      <c r="OY473" s="38"/>
      <c r="OZ473" s="38"/>
      <c r="PA473" s="38"/>
      <c r="PB473" s="38"/>
      <c r="PC473" s="38"/>
      <c r="PD473" s="38"/>
      <c r="PE473" s="38"/>
      <c r="PF473" s="38"/>
      <c r="PG473" s="38"/>
      <c r="PH473" s="38"/>
      <c r="PI473" s="38"/>
      <c r="PJ473" s="38"/>
      <c r="PK473" s="38"/>
      <c r="PL473" s="38"/>
      <c r="PM473" s="38"/>
      <c r="PN473" s="38"/>
      <c r="PO473" s="38"/>
      <c r="PP473" s="38"/>
      <c r="PQ473" s="38"/>
      <c r="PR473" s="38"/>
      <c r="PS473" s="38"/>
      <c r="PT473" s="38"/>
      <c r="PU473" s="38"/>
      <c r="PV473" s="38"/>
      <c r="PW473" s="38"/>
      <c r="PX473" s="38"/>
      <c r="PY473" s="38"/>
      <c r="PZ473" s="38"/>
      <c r="QA473" s="38"/>
      <c r="QB473" s="38"/>
      <c r="QC473" s="38"/>
      <c r="QD473" s="38"/>
      <c r="QE473" s="38"/>
      <c r="QF473" s="38"/>
      <c r="QG473" s="38"/>
      <c r="QH473" s="38"/>
      <c r="QI473" s="38"/>
      <c r="QJ473" s="38"/>
      <c r="QK473" s="38"/>
      <c r="QL473" s="38"/>
      <c r="QM473" s="38"/>
      <c r="QN473" s="38"/>
      <c r="QO473" s="38"/>
      <c r="QP473" s="38"/>
      <c r="QQ473" s="38"/>
      <c r="QR473" s="38"/>
      <c r="QS473" s="38"/>
      <c r="QT473" s="38"/>
      <c r="QU473" s="38"/>
      <c r="QV473" s="38"/>
      <c r="QW473" s="38"/>
      <c r="QX473" s="38"/>
      <c r="QY473" s="38"/>
      <c r="QZ473" s="38"/>
      <c r="RA473" s="38"/>
      <c r="RB473" s="38"/>
      <c r="RC473" s="38"/>
      <c r="RD473" s="38"/>
      <c r="RE473" s="38"/>
      <c r="RF473" s="38"/>
      <c r="RG473" s="38"/>
      <c r="RH473" s="38"/>
      <c r="RI473" s="38"/>
      <c r="RJ473" s="38"/>
      <c r="RK473" s="38"/>
      <c r="RL473" s="38"/>
      <c r="RM473" s="38"/>
      <c r="RN473" s="38"/>
      <c r="RO473" s="38"/>
      <c r="RP473" s="38"/>
      <c r="RQ473" s="38"/>
      <c r="RR473" s="38"/>
      <c r="RS473" s="38"/>
      <c r="RT473" s="38"/>
      <c r="RU473" s="38"/>
      <c r="RV473" s="38"/>
      <c r="RW473" s="38"/>
      <c r="RX473" s="38"/>
      <c r="RY473" s="38"/>
      <c r="RZ473" s="38"/>
      <c r="SA473" s="38"/>
      <c r="SB473" s="38"/>
      <c r="SC473" s="38"/>
      <c r="SD473" s="38"/>
      <c r="SE473" s="38"/>
      <c r="SF473" s="38"/>
      <c r="SG473" s="38"/>
      <c r="SH473" s="38"/>
      <c r="SI473" s="38"/>
      <c r="SJ473" s="38"/>
      <c r="SK473" s="38"/>
      <c r="SL473" s="38"/>
      <c r="SM473" s="38"/>
      <c r="SN473" s="38"/>
      <c r="SO473" s="38"/>
      <c r="SP473" s="38"/>
      <c r="SQ473" s="38"/>
      <c r="SR473" s="38"/>
      <c r="SS473" s="38"/>
      <c r="ST473" s="38"/>
      <c r="SU473" s="38"/>
      <c r="SV473" s="38"/>
      <c r="SW473" s="38"/>
      <c r="SX473" s="38"/>
      <c r="SY473" s="38"/>
      <c r="SZ473" s="38"/>
      <c r="TA473" s="38"/>
      <c r="TB473" s="38"/>
      <c r="TC473" s="38"/>
      <c r="TD473" s="38"/>
      <c r="TE473" s="38"/>
      <c r="TF473" s="38"/>
      <c r="TG473" s="38"/>
      <c r="TH473" s="38"/>
      <c r="TI473" s="38"/>
      <c r="TJ473" s="38"/>
      <c r="TK473" s="38"/>
      <c r="TL473" s="38"/>
      <c r="TM473" s="38"/>
      <c r="TN473" s="38"/>
      <c r="TO473" s="38"/>
      <c r="TP473" s="38"/>
      <c r="TQ473" s="38"/>
      <c r="TR473" s="38"/>
      <c r="TS473" s="38"/>
      <c r="TT473" s="38"/>
      <c r="TU473" s="38"/>
      <c r="TV473" s="38"/>
      <c r="TW473" s="38"/>
      <c r="TX473" s="38"/>
      <c r="TY473" s="38"/>
      <c r="TZ473" s="38"/>
      <c r="UA473" s="38"/>
      <c r="UB473" s="38"/>
      <c r="UC473" s="38"/>
      <c r="UD473" s="38"/>
      <c r="UE473" s="38"/>
      <c r="UF473" s="38"/>
      <c r="UG473" s="38"/>
      <c r="UH473" s="38"/>
      <c r="UI473" s="38"/>
      <c r="UJ473" s="38"/>
      <c r="UK473" s="38"/>
      <c r="UL473" s="38"/>
      <c r="UM473" s="38"/>
      <c r="UN473" s="38"/>
      <c r="UO473" s="38"/>
      <c r="UP473" s="38"/>
      <c r="UQ473" s="38"/>
      <c r="UR473" s="38"/>
      <c r="US473" s="38"/>
      <c r="UT473" s="38"/>
      <c r="UU473" s="38"/>
      <c r="UV473" s="38"/>
      <c r="UW473" s="38"/>
      <c r="UX473" s="38"/>
      <c r="UY473" s="38"/>
      <c r="UZ473" s="38"/>
      <c r="VA473" s="38"/>
      <c r="VB473" s="38"/>
      <c r="VC473" s="38"/>
      <c r="VD473" s="38"/>
      <c r="VE473" s="38"/>
      <c r="VF473" s="38"/>
      <c r="VG473" s="38"/>
      <c r="VH473" s="38"/>
      <c r="VI473" s="38"/>
      <c r="VJ473" s="38"/>
      <c r="VK473" s="38"/>
      <c r="VL473" s="38"/>
      <c r="VM473" s="38"/>
      <c r="VN473" s="38"/>
      <c r="VO473" s="38"/>
      <c r="VP473" s="38"/>
      <c r="VQ473" s="38"/>
      <c r="VR473" s="38"/>
      <c r="VS473" s="38"/>
      <c r="VT473" s="38"/>
      <c r="VU473" s="38"/>
      <c r="VV473" s="38"/>
      <c r="VW473" s="38"/>
      <c r="VX473" s="38"/>
      <c r="VY473" s="38"/>
      <c r="VZ473" s="38"/>
      <c r="WA473" s="38"/>
      <c r="WB473" s="38"/>
      <c r="WC473" s="38"/>
      <c r="WD473" s="38"/>
    </row>
    <row r="474" spans="1:602" s="37" customFormat="1" ht="51.75" customHeight="1">
      <c r="A474" s="507"/>
      <c r="B474" s="515"/>
      <c r="C474" s="536"/>
      <c r="D474" s="51"/>
      <c r="E474" s="51"/>
      <c r="F474" s="57"/>
      <c r="G474" s="598"/>
      <c r="H474" s="57"/>
      <c r="I474" s="533" t="s">
        <v>14</v>
      </c>
      <c r="J474" s="533" t="s">
        <v>4</v>
      </c>
      <c r="K474" s="533" t="s">
        <v>816</v>
      </c>
      <c r="L474" s="533" t="s">
        <v>202</v>
      </c>
      <c r="M474" s="520">
        <v>899000</v>
      </c>
      <c r="N474" s="520">
        <v>899000</v>
      </c>
      <c r="O474" s="520">
        <v>315800</v>
      </c>
      <c r="P474" s="521">
        <v>315800</v>
      </c>
      <c r="Q474" s="522">
        <v>315800</v>
      </c>
      <c r="R474" s="522">
        <v>315800</v>
      </c>
      <c r="S474" s="514">
        <v>3</v>
      </c>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c r="DL474" s="38"/>
      <c r="DM474" s="38"/>
      <c r="DN474" s="38"/>
      <c r="DO474" s="38"/>
      <c r="DP474" s="38"/>
      <c r="DQ474" s="38"/>
      <c r="DR474" s="38"/>
      <c r="DS474" s="38"/>
      <c r="DT474" s="38"/>
      <c r="DU474" s="38"/>
      <c r="DV474" s="38"/>
      <c r="DW474" s="38"/>
      <c r="DX474" s="38"/>
      <c r="DY474" s="38"/>
      <c r="DZ474" s="38"/>
      <c r="EA474" s="38"/>
      <c r="EB474" s="38"/>
      <c r="EC474" s="38"/>
      <c r="ED474" s="38"/>
      <c r="EE474" s="38"/>
      <c r="EF474" s="38"/>
      <c r="EG474" s="38"/>
      <c r="EH474" s="38"/>
      <c r="EI474" s="38"/>
      <c r="EJ474" s="38"/>
      <c r="EK474" s="38"/>
      <c r="EL474" s="38"/>
      <c r="EM474" s="38"/>
      <c r="EN474" s="38"/>
      <c r="EO474" s="38"/>
      <c r="EP474" s="38"/>
      <c r="EQ474" s="38"/>
      <c r="ER474" s="38"/>
      <c r="ES474" s="38"/>
      <c r="ET474" s="38"/>
      <c r="EU474" s="38"/>
      <c r="EV474" s="38"/>
      <c r="EW474" s="38"/>
      <c r="EX474" s="38"/>
      <c r="EY474" s="38"/>
      <c r="EZ474" s="38"/>
      <c r="FA474" s="38"/>
      <c r="FB474" s="38"/>
      <c r="FC474" s="38"/>
      <c r="FD474" s="38"/>
      <c r="FE474" s="38"/>
      <c r="FF474" s="38"/>
      <c r="FG474" s="38"/>
      <c r="FH474" s="38"/>
      <c r="FI474" s="38"/>
      <c r="FJ474" s="38"/>
      <c r="FK474" s="38"/>
      <c r="FL474" s="38"/>
      <c r="FM474" s="38"/>
      <c r="FN474" s="38"/>
      <c r="FO474" s="38"/>
      <c r="FP474" s="38"/>
      <c r="FQ474" s="38"/>
      <c r="FR474" s="38"/>
      <c r="FS474" s="38"/>
      <c r="FT474" s="38"/>
      <c r="FU474" s="38"/>
      <c r="FV474" s="38"/>
      <c r="FW474" s="38"/>
      <c r="FX474" s="38"/>
      <c r="FY474" s="38"/>
      <c r="FZ474" s="38"/>
      <c r="GA474" s="38"/>
      <c r="GB474" s="38"/>
      <c r="GC474" s="38"/>
      <c r="GD474" s="38"/>
      <c r="GE474" s="38"/>
      <c r="GF474" s="38"/>
      <c r="GG474" s="38"/>
      <c r="GH474" s="38"/>
      <c r="GI474" s="38"/>
      <c r="GJ474" s="38"/>
      <c r="GK474" s="38"/>
      <c r="GL474" s="38"/>
      <c r="GM474" s="38"/>
      <c r="GN474" s="38"/>
      <c r="GO474" s="38"/>
      <c r="GP474" s="38"/>
      <c r="GQ474" s="38"/>
      <c r="GR474" s="38"/>
      <c r="GS474" s="38"/>
      <c r="GT474" s="38"/>
      <c r="GU474" s="38"/>
      <c r="GV474" s="38"/>
      <c r="GW474" s="38"/>
      <c r="GX474" s="38"/>
      <c r="GY474" s="38"/>
      <c r="GZ474" s="38"/>
      <c r="HA474" s="38"/>
      <c r="HB474" s="38"/>
      <c r="HC474" s="38"/>
      <c r="HD474" s="38"/>
      <c r="HE474" s="38"/>
      <c r="HF474" s="38"/>
      <c r="HG474" s="38"/>
      <c r="HH474" s="38"/>
      <c r="HI474" s="38"/>
      <c r="HJ474" s="38"/>
      <c r="HK474" s="38"/>
      <c r="HL474" s="38"/>
      <c r="HM474" s="38"/>
      <c r="HN474" s="38"/>
      <c r="HO474" s="38"/>
      <c r="HP474" s="38"/>
      <c r="HQ474" s="38"/>
      <c r="HR474" s="38"/>
      <c r="HS474" s="38"/>
      <c r="HT474" s="38"/>
      <c r="HU474" s="38"/>
      <c r="HV474" s="38"/>
      <c r="HW474" s="38"/>
      <c r="HX474" s="38"/>
      <c r="HY474" s="38"/>
      <c r="HZ474" s="38"/>
      <c r="IA474" s="38"/>
      <c r="IB474" s="38"/>
      <c r="IC474" s="38"/>
      <c r="ID474" s="38"/>
      <c r="IE474" s="38"/>
      <c r="IF474" s="38"/>
      <c r="IG474" s="38"/>
      <c r="IH474" s="38"/>
      <c r="II474" s="38"/>
      <c r="IJ474" s="38"/>
      <c r="IK474" s="38"/>
      <c r="IL474" s="38"/>
      <c r="IM474" s="38"/>
      <c r="IN474" s="38"/>
      <c r="IO474" s="38"/>
      <c r="IP474" s="38"/>
      <c r="IQ474" s="38"/>
      <c r="IR474" s="38"/>
      <c r="IS474" s="38"/>
      <c r="IT474" s="38"/>
      <c r="IU474" s="38"/>
      <c r="IV474" s="38"/>
      <c r="IW474" s="38"/>
      <c r="IX474" s="38"/>
      <c r="IY474" s="38"/>
      <c r="IZ474" s="38"/>
      <c r="JA474" s="38"/>
      <c r="JB474" s="38"/>
      <c r="JC474" s="38"/>
      <c r="JD474" s="38"/>
      <c r="JE474" s="38"/>
      <c r="JF474" s="38"/>
      <c r="JG474" s="38"/>
      <c r="JH474" s="38"/>
      <c r="JI474" s="38"/>
      <c r="JJ474" s="38"/>
      <c r="JK474" s="38"/>
      <c r="JL474" s="38"/>
      <c r="JM474" s="38"/>
      <c r="JN474" s="38"/>
      <c r="JO474" s="38"/>
      <c r="JP474" s="38"/>
      <c r="JQ474" s="38"/>
      <c r="JR474" s="38"/>
      <c r="JS474" s="38"/>
      <c r="JT474" s="38"/>
      <c r="JU474" s="38"/>
      <c r="JV474" s="38"/>
      <c r="JW474" s="38"/>
      <c r="JX474" s="38"/>
      <c r="JY474" s="38"/>
      <c r="JZ474" s="38"/>
      <c r="KA474" s="38"/>
      <c r="KB474" s="38"/>
      <c r="KC474" s="38"/>
      <c r="KD474" s="38"/>
      <c r="KE474" s="38"/>
      <c r="KF474" s="38"/>
      <c r="KG474" s="38"/>
      <c r="KH474" s="38"/>
      <c r="KI474" s="38"/>
      <c r="KJ474" s="38"/>
      <c r="KK474" s="38"/>
      <c r="KL474" s="38"/>
      <c r="KM474" s="38"/>
      <c r="KN474" s="38"/>
      <c r="KO474" s="38"/>
      <c r="KP474" s="38"/>
      <c r="KQ474" s="38"/>
      <c r="KR474" s="38"/>
      <c r="KS474" s="38"/>
      <c r="KT474" s="38"/>
      <c r="KU474" s="38"/>
      <c r="KV474" s="38"/>
      <c r="KW474" s="38"/>
      <c r="KX474" s="38"/>
      <c r="KY474" s="38"/>
      <c r="KZ474" s="38"/>
      <c r="LA474" s="38"/>
      <c r="LB474" s="38"/>
      <c r="LC474" s="38"/>
      <c r="LD474" s="38"/>
      <c r="LE474" s="38"/>
      <c r="LF474" s="38"/>
      <c r="LG474" s="38"/>
      <c r="LH474" s="38"/>
      <c r="LI474" s="38"/>
      <c r="LJ474" s="38"/>
      <c r="LK474" s="38"/>
      <c r="LL474" s="38"/>
      <c r="LM474" s="38"/>
      <c r="LN474" s="38"/>
      <c r="LO474" s="38"/>
      <c r="LP474" s="38"/>
      <c r="LQ474" s="38"/>
      <c r="LR474" s="38"/>
      <c r="LS474" s="38"/>
      <c r="LT474" s="38"/>
      <c r="LU474" s="38"/>
      <c r="LV474" s="38"/>
      <c r="LW474" s="38"/>
      <c r="LX474" s="38"/>
      <c r="LY474" s="38"/>
      <c r="LZ474" s="38"/>
      <c r="MA474" s="38"/>
      <c r="MB474" s="38"/>
      <c r="MC474" s="38"/>
      <c r="MD474" s="38"/>
      <c r="ME474" s="38"/>
      <c r="MF474" s="38"/>
      <c r="MG474" s="38"/>
      <c r="MH474" s="38"/>
      <c r="MI474" s="38"/>
      <c r="MJ474" s="38"/>
      <c r="MK474" s="38"/>
      <c r="ML474" s="38"/>
      <c r="MM474" s="38"/>
      <c r="MN474" s="38"/>
      <c r="MO474" s="38"/>
      <c r="MP474" s="38"/>
      <c r="MQ474" s="38"/>
      <c r="MR474" s="38"/>
      <c r="MS474" s="38"/>
      <c r="MT474" s="38"/>
      <c r="MU474" s="38"/>
      <c r="MV474" s="38"/>
      <c r="MW474" s="38"/>
      <c r="MX474" s="38"/>
      <c r="MY474" s="38"/>
      <c r="MZ474" s="38"/>
      <c r="NA474" s="38"/>
      <c r="NB474" s="38"/>
      <c r="NC474" s="38"/>
      <c r="ND474" s="38"/>
      <c r="NE474" s="38"/>
      <c r="NF474" s="38"/>
      <c r="NG474" s="38"/>
      <c r="NH474" s="38"/>
      <c r="NI474" s="38"/>
      <c r="NJ474" s="38"/>
      <c r="NK474" s="38"/>
      <c r="NL474" s="38"/>
      <c r="NM474" s="38"/>
      <c r="NN474" s="38"/>
      <c r="NO474" s="38"/>
      <c r="NP474" s="38"/>
      <c r="NQ474" s="38"/>
      <c r="NR474" s="38"/>
      <c r="NS474" s="38"/>
      <c r="NT474" s="38"/>
      <c r="NU474" s="38"/>
      <c r="NV474" s="38"/>
      <c r="NW474" s="38"/>
      <c r="NX474" s="38"/>
      <c r="NY474" s="38"/>
      <c r="NZ474" s="38"/>
      <c r="OA474" s="38"/>
      <c r="OB474" s="38"/>
      <c r="OC474" s="38"/>
      <c r="OD474" s="38"/>
      <c r="OE474" s="38"/>
      <c r="OF474" s="38"/>
      <c r="OG474" s="38"/>
      <c r="OH474" s="38"/>
      <c r="OI474" s="38"/>
      <c r="OJ474" s="38"/>
      <c r="OK474" s="38"/>
      <c r="OL474" s="38"/>
      <c r="OM474" s="38"/>
      <c r="ON474" s="38"/>
      <c r="OO474" s="38"/>
      <c r="OP474" s="38"/>
      <c r="OQ474" s="38"/>
      <c r="OR474" s="38"/>
      <c r="OS474" s="38"/>
      <c r="OT474" s="38"/>
      <c r="OU474" s="38"/>
      <c r="OV474" s="38"/>
      <c r="OW474" s="38"/>
      <c r="OX474" s="38"/>
      <c r="OY474" s="38"/>
      <c r="OZ474" s="38"/>
      <c r="PA474" s="38"/>
      <c r="PB474" s="38"/>
      <c r="PC474" s="38"/>
      <c r="PD474" s="38"/>
      <c r="PE474" s="38"/>
      <c r="PF474" s="38"/>
      <c r="PG474" s="38"/>
      <c r="PH474" s="38"/>
      <c r="PI474" s="38"/>
      <c r="PJ474" s="38"/>
      <c r="PK474" s="38"/>
      <c r="PL474" s="38"/>
      <c r="PM474" s="38"/>
      <c r="PN474" s="38"/>
      <c r="PO474" s="38"/>
      <c r="PP474" s="38"/>
      <c r="PQ474" s="38"/>
      <c r="PR474" s="38"/>
      <c r="PS474" s="38"/>
      <c r="PT474" s="38"/>
      <c r="PU474" s="38"/>
      <c r="PV474" s="38"/>
      <c r="PW474" s="38"/>
      <c r="PX474" s="38"/>
      <c r="PY474" s="38"/>
      <c r="PZ474" s="38"/>
      <c r="QA474" s="38"/>
      <c r="QB474" s="38"/>
      <c r="QC474" s="38"/>
      <c r="QD474" s="38"/>
      <c r="QE474" s="38"/>
      <c r="QF474" s="38"/>
      <c r="QG474" s="38"/>
      <c r="QH474" s="38"/>
      <c r="QI474" s="38"/>
      <c r="QJ474" s="38"/>
      <c r="QK474" s="38"/>
      <c r="QL474" s="38"/>
      <c r="QM474" s="38"/>
      <c r="QN474" s="38"/>
      <c r="QO474" s="38"/>
      <c r="QP474" s="38"/>
      <c r="QQ474" s="38"/>
      <c r="QR474" s="38"/>
      <c r="QS474" s="38"/>
      <c r="QT474" s="38"/>
      <c r="QU474" s="38"/>
      <c r="QV474" s="38"/>
      <c r="QW474" s="38"/>
      <c r="QX474" s="38"/>
      <c r="QY474" s="38"/>
      <c r="QZ474" s="38"/>
      <c r="RA474" s="38"/>
      <c r="RB474" s="38"/>
      <c r="RC474" s="38"/>
      <c r="RD474" s="38"/>
      <c r="RE474" s="38"/>
      <c r="RF474" s="38"/>
      <c r="RG474" s="38"/>
      <c r="RH474" s="38"/>
      <c r="RI474" s="38"/>
      <c r="RJ474" s="38"/>
      <c r="RK474" s="38"/>
      <c r="RL474" s="38"/>
      <c r="RM474" s="38"/>
      <c r="RN474" s="38"/>
      <c r="RO474" s="38"/>
      <c r="RP474" s="38"/>
      <c r="RQ474" s="38"/>
      <c r="RR474" s="38"/>
      <c r="RS474" s="38"/>
      <c r="RT474" s="38"/>
      <c r="RU474" s="38"/>
      <c r="RV474" s="38"/>
      <c r="RW474" s="38"/>
      <c r="RX474" s="38"/>
      <c r="RY474" s="38"/>
      <c r="RZ474" s="38"/>
      <c r="SA474" s="38"/>
      <c r="SB474" s="38"/>
      <c r="SC474" s="38"/>
      <c r="SD474" s="38"/>
      <c r="SE474" s="38"/>
      <c r="SF474" s="38"/>
      <c r="SG474" s="38"/>
      <c r="SH474" s="38"/>
      <c r="SI474" s="38"/>
      <c r="SJ474" s="38"/>
      <c r="SK474" s="38"/>
      <c r="SL474" s="38"/>
      <c r="SM474" s="38"/>
      <c r="SN474" s="38"/>
      <c r="SO474" s="38"/>
      <c r="SP474" s="38"/>
      <c r="SQ474" s="38"/>
      <c r="SR474" s="38"/>
      <c r="SS474" s="38"/>
      <c r="ST474" s="38"/>
      <c r="SU474" s="38"/>
      <c r="SV474" s="38"/>
      <c r="SW474" s="38"/>
      <c r="SX474" s="38"/>
      <c r="SY474" s="38"/>
      <c r="SZ474" s="38"/>
      <c r="TA474" s="38"/>
      <c r="TB474" s="38"/>
      <c r="TC474" s="38"/>
      <c r="TD474" s="38"/>
      <c r="TE474" s="38"/>
      <c r="TF474" s="38"/>
      <c r="TG474" s="38"/>
      <c r="TH474" s="38"/>
      <c r="TI474" s="38"/>
      <c r="TJ474" s="38"/>
      <c r="TK474" s="38"/>
      <c r="TL474" s="38"/>
      <c r="TM474" s="38"/>
      <c r="TN474" s="38"/>
      <c r="TO474" s="38"/>
      <c r="TP474" s="38"/>
      <c r="TQ474" s="38"/>
      <c r="TR474" s="38"/>
      <c r="TS474" s="38"/>
      <c r="TT474" s="38"/>
      <c r="TU474" s="38"/>
      <c r="TV474" s="38"/>
      <c r="TW474" s="38"/>
      <c r="TX474" s="38"/>
      <c r="TY474" s="38"/>
      <c r="TZ474" s="38"/>
      <c r="UA474" s="38"/>
      <c r="UB474" s="38"/>
      <c r="UC474" s="38"/>
      <c r="UD474" s="38"/>
      <c r="UE474" s="38"/>
      <c r="UF474" s="38"/>
      <c r="UG474" s="38"/>
      <c r="UH474" s="38"/>
      <c r="UI474" s="38"/>
      <c r="UJ474" s="38"/>
      <c r="UK474" s="38"/>
      <c r="UL474" s="38"/>
      <c r="UM474" s="38"/>
      <c r="UN474" s="38"/>
      <c r="UO474" s="38"/>
      <c r="UP474" s="38"/>
      <c r="UQ474" s="38"/>
      <c r="UR474" s="38"/>
      <c r="US474" s="38"/>
      <c r="UT474" s="38"/>
      <c r="UU474" s="38"/>
      <c r="UV474" s="38"/>
      <c r="UW474" s="38"/>
      <c r="UX474" s="38"/>
      <c r="UY474" s="38"/>
      <c r="UZ474" s="38"/>
      <c r="VA474" s="38"/>
      <c r="VB474" s="38"/>
      <c r="VC474" s="38"/>
      <c r="VD474" s="38"/>
      <c r="VE474" s="38"/>
      <c r="VF474" s="38"/>
      <c r="VG474" s="38"/>
      <c r="VH474" s="38"/>
      <c r="VI474" s="38"/>
      <c r="VJ474" s="38"/>
      <c r="VK474" s="38"/>
      <c r="VL474" s="38"/>
      <c r="VM474" s="38"/>
      <c r="VN474" s="38"/>
      <c r="VO474" s="38"/>
      <c r="VP474" s="38"/>
      <c r="VQ474" s="38"/>
      <c r="VR474" s="38"/>
      <c r="VS474" s="38"/>
      <c r="VT474" s="38"/>
      <c r="VU474" s="38"/>
      <c r="VV474" s="38"/>
      <c r="VW474" s="38"/>
      <c r="VX474" s="38"/>
      <c r="VY474" s="38"/>
      <c r="VZ474" s="38"/>
      <c r="WA474" s="38"/>
      <c r="WB474" s="38"/>
      <c r="WC474" s="38"/>
      <c r="WD474" s="38"/>
    </row>
    <row r="475" spans="1:602" s="39" customFormat="1" ht="87.75" customHeight="1">
      <c r="A475" s="507"/>
      <c r="B475" s="623" t="s">
        <v>937</v>
      </c>
      <c r="C475" s="527" t="s">
        <v>938</v>
      </c>
      <c r="D475" s="50" t="s">
        <v>787</v>
      </c>
      <c r="E475" s="55" t="s">
        <v>211</v>
      </c>
      <c r="F475" s="55" t="s">
        <v>136</v>
      </c>
      <c r="G475" s="518">
        <v>43901</v>
      </c>
      <c r="H475" s="55" t="s">
        <v>137</v>
      </c>
      <c r="I475" s="548" t="s">
        <v>14</v>
      </c>
      <c r="J475" s="512" t="s">
        <v>14</v>
      </c>
      <c r="K475" s="64" t="s">
        <v>939</v>
      </c>
      <c r="L475" s="512" t="s">
        <v>146</v>
      </c>
      <c r="M475" s="505">
        <f>M479+M477+M478+M476</f>
        <v>583998.02</v>
      </c>
      <c r="N475" s="505">
        <f>N479+N477+N478+N476</f>
        <v>583998.02</v>
      </c>
      <c r="O475" s="505">
        <f>O477+O479+O476+O478</f>
        <v>570800</v>
      </c>
      <c r="P475" s="513">
        <f>P477+P479+P476+P478</f>
        <v>570800</v>
      </c>
      <c r="Q475" s="513">
        <f>Q477+Q479+Q476+Q478</f>
        <v>570800</v>
      </c>
      <c r="R475" s="513">
        <f>R477+R479+R476+R478</f>
        <v>570800</v>
      </c>
      <c r="S475" s="58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c r="DL475" s="38"/>
      <c r="DM475" s="38"/>
      <c r="DN475" s="38"/>
      <c r="DO475" s="38"/>
      <c r="DP475" s="38"/>
      <c r="DQ475" s="38"/>
      <c r="DR475" s="38"/>
      <c r="DS475" s="38"/>
      <c r="DT475" s="38"/>
      <c r="DU475" s="38"/>
      <c r="DV475" s="38"/>
      <c r="DW475" s="38"/>
      <c r="DX475" s="38"/>
      <c r="DY475" s="38"/>
      <c r="DZ475" s="38"/>
      <c r="EA475" s="38"/>
      <c r="EB475" s="38"/>
      <c r="EC475" s="38"/>
      <c r="ED475" s="38"/>
      <c r="EE475" s="38"/>
      <c r="EF475" s="38"/>
      <c r="EG475" s="38"/>
      <c r="EH475" s="38"/>
      <c r="EI475" s="38"/>
      <c r="EJ475" s="38"/>
      <c r="EK475" s="38"/>
      <c r="EL475" s="38"/>
      <c r="EM475" s="38"/>
      <c r="EN475" s="38"/>
      <c r="EO475" s="38"/>
      <c r="EP475" s="38"/>
      <c r="EQ475" s="38"/>
      <c r="ER475" s="38"/>
      <c r="ES475" s="38"/>
      <c r="ET475" s="38"/>
      <c r="EU475" s="38"/>
      <c r="EV475" s="38"/>
      <c r="EW475" s="38"/>
      <c r="EX475" s="38"/>
      <c r="EY475" s="38"/>
      <c r="EZ475" s="38"/>
      <c r="FA475" s="38"/>
      <c r="FB475" s="38"/>
      <c r="FC475" s="38"/>
      <c r="FD475" s="38"/>
      <c r="FE475" s="38"/>
      <c r="FF475" s="38"/>
      <c r="FG475" s="38"/>
      <c r="FH475" s="38"/>
      <c r="FI475" s="38"/>
      <c r="FJ475" s="38"/>
      <c r="FK475" s="38"/>
      <c r="FL475" s="38"/>
      <c r="FM475" s="38"/>
      <c r="FN475" s="38"/>
      <c r="FO475" s="38"/>
      <c r="FP475" s="38"/>
      <c r="FQ475" s="38"/>
      <c r="FR475" s="38"/>
      <c r="FS475" s="38"/>
      <c r="FT475" s="38"/>
      <c r="FU475" s="38"/>
      <c r="FV475" s="38"/>
      <c r="FW475" s="38"/>
      <c r="FX475" s="38"/>
      <c r="FY475" s="38"/>
      <c r="FZ475" s="38"/>
      <c r="GA475" s="38"/>
      <c r="GB475" s="38"/>
      <c r="GC475" s="38"/>
      <c r="GD475" s="38"/>
      <c r="GE475" s="38"/>
      <c r="GF475" s="38"/>
      <c r="GG475" s="38"/>
      <c r="GH475" s="38"/>
      <c r="GI475" s="38"/>
      <c r="GJ475" s="38"/>
      <c r="GK475" s="38"/>
      <c r="GL475" s="38"/>
      <c r="GM475" s="38"/>
      <c r="GN475" s="38"/>
      <c r="GO475" s="38"/>
      <c r="GP475" s="38"/>
      <c r="GQ475" s="38"/>
      <c r="GR475" s="38"/>
      <c r="GS475" s="38"/>
      <c r="GT475" s="38"/>
      <c r="GU475" s="38"/>
      <c r="GV475" s="38"/>
      <c r="GW475" s="38"/>
      <c r="GX475" s="38"/>
      <c r="GY475" s="38"/>
      <c r="GZ475" s="38"/>
      <c r="HA475" s="38"/>
      <c r="HB475" s="38"/>
      <c r="HC475" s="38"/>
      <c r="HD475" s="38"/>
      <c r="HE475" s="38"/>
      <c r="HF475" s="38"/>
      <c r="HG475" s="38"/>
      <c r="HH475" s="38"/>
      <c r="HI475" s="38"/>
      <c r="HJ475" s="38"/>
      <c r="HK475" s="38"/>
      <c r="HL475" s="38"/>
      <c r="HM475" s="38"/>
      <c r="HN475" s="38"/>
      <c r="HO475" s="38"/>
      <c r="HP475" s="38"/>
      <c r="HQ475" s="38"/>
      <c r="HR475" s="38"/>
      <c r="HS475" s="38"/>
      <c r="HT475" s="38"/>
      <c r="HU475" s="38"/>
      <c r="HV475" s="38"/>
      <c r="HW475" s="38"/>
      <c r="HX475" s="38"/>
      <c r="HY475" s="38"/>
      <c r="HZ475" s="38"/>
      <c r="IA475" s="38"/>
      <c r="IB475" s="38"/>
      <c r="IC475" s="38"/>
      <c r="ID475" s="38"/>
      <c r="IE475" s="38"/>
      <c r="IF475" s="38"/>
      <c r="IG475" s="38"/>
      <c r="IH475" s="38"/>
      <c r="II475" s="38"/>
      <c r="IJ475" s="38"/>
      <c r="IK475" s="38"/>
      <c r="IL475" s="38"/>
      <c r="IM475" s="38"/>
      <c r="IN475" s="38"/>
      <c r="IO475" s="38"/>
      <c r="IP475" s="38"/>
      <c r="IQ475" s="38"/>
      <c r="IR475" s="38"/>
      <c r="IS475" s="38"/>
      <c r="IT475" s="38"/>
      <c r="IU475" s="38"/>
      <c r="IV475" s="38"/>
      <c r="IW475" s="38"/>
      <c r="IX475" s="38"/>
      <c r="IY475" s="38"/>
      <c r="IZ475" s="38"/>
      <c r="JA475" s="38"/>
      <c r="JB475" s="38"/>
      <c r="JC475" s="38"/>
      <c r="JD475" s="38"/>
      <c r="JE475" s="38"/>
      <c r="JF475" s="38"/>
      <c r="JG475" s="38"/>
      <c r="JH475" s="38"/>
      <c r="JI475" s="38"/>
      <c r="JJ475" s="38"/>
      <c r="JK475" s="38"/>
      <c r="JL475" s="38"/>
      <c r="JM475" s="38"/>
      <c r="JN475" s="38"/>
      <c r="JO475" s="38"/>
      <c r="JP475" s="38"/>
      <c r="JQ475" s="38"/>
      <c r="JR475" s="38"/>
      <c r="JS475" s="38"/>
      <c r="JT475" s="38"/>
      <c r="JU475" s="38"/>
      <c r="JV475" s="38"/>
      <c r="JW475" s="38"/>
      <c r="JX475" s="38"/>
      <c r="JY475" s="38"/>
      <c r="JZ475" s="38"/>
      <c r="KA475" s="38"/>
      <c r="KB475" s="38"/>
      <c r="KC475" s="38"/>
      <c r="KD475" s="38"/>
      <c r="KE475" s="38"/>
      <c r="KF475" s="38"/>
      <c r="KG475" s="38"/>
      <c r="KH475" s="38"/>
      <c r="KI475" s="38"/>
      <c r="KJ475" s="38"/>
      <c r="KK475" s="38"/>
      <c r="KL475" s="38"/>
      <c r="KM475" s="38"/>
      <c r="KN475" s="38"/>
      <c r="KO475" s="38"/>
      <c r="KP475" s="38"/>
      <c r="KQ475" s="38"/>
      <c r="KR475" s="38"/>
      <c r="KS475" s="38"/>
      <c r="KT475" s="38"/>
      <c r="KU475" s="38"/>
      <c r="KV475" s="38"/>
      <c r="KW475" s="38"/>
      <c r="KX475" s="38"/>
      <c r="KY475" s="38"/>
      <c r="KZ475" s="38"/>
      <c r="LA475" s="38"/>
      <c r="LB475" s="38"/>
      <c r="LC475" s="38"/>
      <c r="LD475" s="38"/>
      <c r="LE475" s="38"/>
      <c r="LF475" s="38"/>
      <c r="LG475" s="38"/>
      <c r="LH475" s="38"/>
      <c r="LI475" s="38"/>
      <c r="LJ475" s="38"/>
      <c r="LK475" s="38"/>
      <c r="LL475" s="38"/>
      <c r="LM475" s="38"/>
      <c r="LN475" s="38"/>
      <c r="LO475" s="38"/>
      <c r="LP475" s="38"/>
      <c r="LQ475" s="38"/>
      <c r="LR475" s="38"/>
      <c r="LS475" s="38"/>
      <c r="LT475" s="38"/>
      <c r="LU475" s="38"/>
      <c r="LV475" s="38"/>
      <c r="LW475" s="38"/>
      <c r="LX475" s="38"/>
      <c r="LY475" s="38"/>
      <c r="LZ475" s="38"/>
      <c r="MA475" s="38"/>
      <c r="MB475" s="38"/>
      <c r="MC475" s="38"/>
      <c r="MD475" s="38"/>
      <c r="ME475" s="38"/>
      <c r="MF475" s="38"/>
      <c r="MG475" s="38"/>
      <c r="MH475" s="38"/>
      <c r="MI475" s="38"/>
      <c r="MJ475" s="38"/>
      <c r="MK475" s="38"/>
      <c r="ML475" s="38"/>
      <c r="MM475" s="38"/>
      <c r="MN475" s="38"/>
      <c r="MO475" s="38"/>
      <c r="MP475" s="38"/>
      <c r="MQ475" s="38"/>
      <c r="MR475" s="38"/>
      <c r="MS475" s="38"/>
      <c r="MT475" s="38"/>
      <c r="MU475" s="38"/>
      <c r="MV475" s="38"/>
      <c r="MW475" s="38"/>
      <c r="MX475" s="38"/>
      <c r="MY475" s="38"/>
      <c r="MZ475" s="38"/>
      <c r="NA475" s="38"/>
      <c r="NB475" s="38"/>
      <c r="NC475" s="38"/>
      <c r="ND475" s="38"/>
      <c r="NE475" s="38"/>
      <c r="NF475" s="38"/>
      <c r="NG475" s="38"/>
      <c r="NH475" s="38"/>
      <c r="NI475" s="38"/>
      <c r="NJ475" s="38"/>
      <c r="NK475" s="38"/>
      <c r="NL475" s="38"/>
      <c r="NM475" s="38"/>
      <c r="NN475" s="38"/>
      <c r="NO475" s="38"/>
      <c r="NP475" s="38"/>
      <c r="NQ475" s="38"/>
      <c r="NR475" s="38"/>
      <c r="NS475" s="38"/>
      <c r="NT475" s="38"/>
      <c r="NU475" s="38"/>
      <c r="NV475" s="38"/>
      <c r="NW475" s="38"/>
      <c r="NX475" s="38"/>
      <c r="NY475" s="38"/>
      <c r="NZ475" s="38"/>
      <c r="OA475" s="38"/>
      <c r="OB475" s="38"/>
      <c r="OC475" s="38"/>
      <c r="OD475" s="38"/>
      <c r="OE475" s="38"/>
      <c r="OF475" s="38"/>
      <c r="OG475" s="38"/>
      <c r="OH475" s="38"/>
      <c r="OI475" s="38"/>
      <c r="OJ475" s="38"/>
      <c r="OK475" s="38"/>
      <c r="OL475" s="38"/>
      <c r="OM475" s="38"/>
      <c r="ON475" s="38"/>
      <c r="OO475" s="38"/>
      <c r="OP475" s="38"/>
      <c r="OQ475" s="38"/>
      <c r="OR475" s="38"/>
      <c r="OS475" s="38"/>
      <c r="OT475" s="38"/>
      <c r="OU475" s="38"/>
      <c r="OV475" s="38"/>
      <c r="OW475" s="38"/>
      <c r="OX475" s="38"/>
      <c r="OY475" s="38"/>
      <c r="OZ475" s="38"/>
      <c r="PA475" s="38"/>
      <c r="PB475" s="38"/>
      <c r="PC475" s="38"/>
      <c r="PD475" s="38"/>
      <c r="PE475" s="38"/>
      <c r="PF475" s="38"/>
      <c r="PG475" s="38"/>
      <c r="PH475" s="38"/>
      <c r="PI475" s="38"/>
      <c r="PJ475" s="38"/>
      <c r="PK475" s="38"/>
      <c r="PL475" s="38"/>
      <c r="PM475" s="38"/>
      <c r="PN475" s="38"/>
      <c r="PO475" s="38"/>
      <c r="PP475" s="38"/>
      <c r="PQ475" s="38"/>
      <c r="PR475" s="38"/>
      <c r="PS475" s="38"/>
      <c r="PT475" s="38"/>
      <c r="PU475" s="38"/>
      <c r="PV475" s="38"/>
      <c r="PW475" s="38"/>
      <c r="PX475" s="38"/>
      <c r="PY475" s="38"/>
      <c r="PZ475" s="38"/>
      <c r="QA475" s="38"/>
      <c r="QB475" s="38"/>
      <c r="QC475" s="38"/>
      <c r="QD475" s="38"/>
      <c r="QE475" s="38"/>
      <c r="QF475" s="38"/>
      <c r="QG475" s="38"/>
      <c r="QH475" s="38"/>
      <c r="QI475" s="38"/>
      <c r="QJ475" s="38"/>
      <c r="QK475" s="38"/>
      <c r="QL475" s="38"/>
      <c r="QM475" s="38"/>
      <c r="QN475" s="38"/>
      <c r="QO475" s="38"/>
      <c r="QP475" s="38"/>
      <c r="QQ475" s="38"/>
      <c r="QR475" s="38"/>
      <c r="QS475" s="38"/>
      <c r="QT475" s="38"/>
      <c r="QU475" s="38"/>
      <c r="QV475" s="38"/>
      <c r="QW475" s="38"/>
      <c r="QX475" s="38"/>
      <c r="QY475" s="38"/>
      <c r="QZ475" s="38"/>
      <c r="RA475" s="38"/>
      <c r="RB475" s="38"/>
      <c r="RC475" s="38"/>
      <c r="RD475" s="38"/>
      <c r="RE475" s="38"/>
      <c r="RF475" s="38"/>
      <c r="RG475" s="38"/>
      <c r="RH475" s="38"/>
      <c r="RI475" s="38"/>
      <c r="RJ475" s="38"/>
      <c r="RK475" s="38"/>
      <c r="RL475" s="38"/>
      <c r="RM475" s="38"/>
      <c r="RN475" s="38"/>
      <c r="RO475" s="38"/>
      <c r="RP475" s="38"/>
      <c r="RQ475" s="38"/>
      <c r="RR475" s="38"/>
      <c r="RS475" s="38"/>
      <c r="RT475" s="38"/>
      <c r="RU475" s="38"/>
      <c r="RV475" s="38"/>
      <c r="RW475" s="38"/>
      <c r="RX475" s="38"/>
      <c r="RY475" s="38"/>
      <c r="RZ475" s="38"/>
      <c r="SA475" s="38"/>
      <c r="SB475" s="38"/>
      <c r="SC475" s="38"/>
      <c r="SD475" s="38"/>
      <c r="SE475" s="38"/>
      <c r="SF475" s="38"/>
      <c r="SG475" s="38"/>
      <c r="SH475" s="38"/>
      <c r="SI475" s="38"/>
      <c r="SJ475" s="38"/>
      <c r="SK475" s="38"/>
      <c r="SL475" s="38"/>
      <c r="SM475" s="38"/>
      <c r="SN475" s="38"/>
      <c r="SO475" s="38"/>
      <c r="SP475" s="38"/>
      <c r="SQ475" s="38"/>
      <c r="SR475" s="38"/>
      <c r="SS475" s="38"/>
      <c r="ST475" s="38"/>
      <c r="SU475" s="38"/>
      <c r="SV475" s="38"/>
      <c r="SW475" s="38"/>
      <c r="SX475" s="38"/>
      <c r="SY475" s="38"/>
      <c r="SZ475" s="38"/>
      <c r="TA475" s="38"/>
      <c r="TB475" s="38"/>
      <c r="TC475" s="38"/>
      <c r="TD475" s="38"/>
      <c r="TE475" s="38"/>
      <c r="TF475" s="38"/>
      <c r="TG475" s="38"/>
      <c r="TH475" s="38"/>
      <c r="TI475" s="38"/>
      <c r="TJ475" s="38"/>
      <c r="TK475" s="38"/>
      <c r="TL475" s="38"/>
      <c r="TM475" s="38"/>
      <c r="TN475" s="38"/>
      <c r="TO475" s="38"/>
      <c r="TP475" s="38"/>
      <c r="TQ475" s="38"/>
      <c r="TR475" s="38"/>
      <c r="TS475" s="38"/>
      <c r="TT475" s="38"/>
      <c r="TU475" s="38"/>
      <c r="TV475" s="38"/>
      <c r="TW475" s="38"/>
      <c r="TX475" s="38"/>
      <c r="TY475" s="38"/>
      <c r="TZ475" s="38"/>
      <c r="UA475" s="38"/>
      <c r="UB475" s="38"/>
      <c r="UC475" s="38"/>
      <c r="UD475" s="38"/>
      <c r="UE475" s="38"/>
      <c r="UF475" s="38"/>
      <c r="UG475" s="38"/>
      <c r="UH475" s="38"/>
      <c r="UI475" s="38"/>
      <c r="UJ475" s="38"/>
      <c r="UK475" s="38"/>
      <c r="UL475" s="38"/>
      <c r="UM475" s="38"/>
      <c r="UN475" s="38"/>
      <c r="UO475" s="38"/>
      <c r="UP475" s="38"/>
      <c r="UQ475" s="38"/>
      <c r="UR475" s="38"/>
      <c r="US475" s="38"/>
      <c r="UT475" s="38"/>
      <c r="UU475" s="38"/>
      <c r="UV475" s="38"/>
      <c r="UW475" s="38"/>
      <c r="UX475" s="38"/>
      <c r="UY475" s="38"/>
      <c r="UZ475" s="38"/>
      <c r="VA475" s="38"/>
      <c r="VB475" s="38"/>
      <c r="VC475" s="38"/>
      <c r="VD475" s="38"/>
      <c r="VE475" s="38"/>
      <c r="VF475" s="38"/>
      <c r="VG475" s="38"/>
      <c r="VH475" s="38"/>
      <c r="VI475" s="38"/>
      <c r="VJ475" s="38"/>
      <c r="VK475" s="38"/>
      <c r="VL475" s="38"/>
      <c r="VM475" s="38"/>
      <c r="VN475" s="38"/>
      <c r="VO475" s="38"/>
      <c r="VP475" s="38"/>
      <c r="VQ475" s="38"/>
      <c r="VR475" s="38"/>
      <c r="VS475" s="38"/>
      <c r="VT475" s="38"/>
      <c r="VU475" s="38"/>
      <c r="VV475" s="38"/>
      <c r="VW475" s="38"/>
      <c r="VX475" s="38"/>
      <c r="VY475" s="38"/>
      <c r="VZ475" s="38"/>
      <c r="WA475" s="38"/>
      <c r="WB475" s="38"/>
      <c r="WC475" s="38"/>
      <c r="WD475" s="38"/>
    </row>
    <row r="476" spans="1:602" s="39" customFormat="1" ht="24.75" customHeight="1">
      <c r="A476" s="507"/>
      <c r="B476" s="623"/>
      <c r="C476" s="530"/>
      <c r="D476" s="531"/>
      <c r="E476" s="56"/>
      <c r="F476" s="56"/>
      <c r="G476" s="556"/>
      <c r="H476" s="56"/>
      <c r="I476" s="519" t="s">
        <v>14</v>
      </c>
      <c r="J476" s="519" t="s">
        <v>14</v>
      </c>
      <c r="K476" s="519" t="s">
        <v>939</v>
      </c>
      <c r="L476" s="519" t="s">
        <v>147</v>
      </c>
      <c r="M476" s="520">
        <v>136075.5</v>
      </c>
      <c r="N476" s="520">
        <v>136075.5</v>
      </c>
      <c r="O476" s="520">
        <v>131500</v>
      </c>
      <c r="P476" s="521">
        <v>131500</v>
      </c>
      <c r="Q476" s="521">
        <v>131500</v>
      </c>
      <c r="R476" s="521">
        <v>131500</v>
      </c>
      <c r="S476" s="514">
        <v>3</v>
      </c>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c r="DL476" s="38"/>
      <c r="DM476" s="38"/>
      <c r="DN476" s="38"/>
      <c r="DO476" s="38"/>
      <c r="DP476" s="38"/>
      <c r="DQ476" s="38"/>
      <c r="DR476" s="38"/>
      <c r="DS476" s="38"/>
      <c r="DT476" s="38"/>
      <c r="DU476" s="38"/>
      <c r="DV476" s="38"/>
      <c r="DW476" s="38"/>
      <c r="DX476" s="38"/>
      <c r="DY476" s="38"/>
      <c r="DZ476" s="38"/>
      <c r="EA476" s="38"/>
      <c r="EB476" s="38"/>
      <c r="EC476" s="38"/>
      <c r="ED476" s="38"/>
      <c r="EE476" s="38"/>
      <c r="EF476" s="38"/>
      <c r="EG476" s="38"/>
      <c r="EH476" s="38"/>
      <c r="EI476" s="38"/>
      <c r="EJ476" s="38"/>
      <c r="EK476" s="38"/>
      <c r="EL476" s="38"/>
      <c r="EM476" s="38"/>
      <c r="EN476" s="38"/>
      <c r="EO476" s="38"/>
      <c r="EP476" s="38"/>
      <c r="EQ476" s="38"/>
      <c r="ER476" s="38"/>
      <c r="ES476" s="38"/>
      <c r="ET476" s="38"/>
      <c r="EU476" s="38"/>
      <c r="EV476" s="38"/>
      <c r="EW476" s="38"/>
      <c r="EX476" s="38"/>
      <c r="EY476" s="38"/>
      <c r="EZ476" s="38"/>
      <c r="FA476" s="38"/>
      <c r="FB476" s="38"/>
      <c r="FC476" s="38"/>
      <c r="FD476" s="38"/>
      <c r="FE476" s="38"/>
      <c r="FF476" s="38"/>
      <c r="FG476" s="38"/>
      <c r="FH476" s="38"/>
      <c r="FI476" s="38"/>
      <c r="FJ476" s="38"/>
      <c r="FK476" s="38"/>
      <c r="FL476" s="38"/>
      <c r="FM476" s="38"/>
      <c r="FN476" s="38"/>
      <c r="FO476" s="38"/>
      <c r="FP476" s="38"/>
      <c r="FQ476" s="38"/>
      <c r="FR476" s="38"/>
      <c r="FS476" s="38"/>
      <c r="FT476" s="38"/>
      <c r="FU476" s="38"/>
      <c r="FV476" s="38"/>
      <c r="FW476" s="38"/>
      <c r="FX476" s="38"/>
      <c r="FY476" s="38"/>
      <c r="FZ476" s="38"/>
      <c r="GA476" s="38"/>
      <c r="GB476" s="38"/>
      <c r="GC476" s="38"/>
      <c r="GD476" s="38"/>
      <c r="GE476" s="38"/>
      <c r="GF476" s="38"/>
      <c r="GG476" s="38"/>
      <c r="GH476" s="38"/>
      <c r="GI476" s="38"/>
      <c r="GJ476" s="38"/>
      <c r="GK476" s="38"/>
      <c r="GL476" s="38"/>
      <c r="GM476" s="38"/>
      <c r="GN476" s="38"/>
      <c r="GO476" s="38"/>
      <c r="GP476" s="38"/>
      <c r="GQ476" s="38"/>
      <c r="GR476" s="38"/>
      <c r="GS476" s="38"/>
      <c r="GT476" s="38"/>
      <c r="GU476" s="38"/>
      <c r="GV476" s="38"/>
      <c r="GW476" s="38"/>
      <c r="GX476" s="38"/>
      <c r="GY476" s="38"/>
      <c r="GZ476" s="38"/>
      <c r="HA476" s="38"/>
      <c r="HB476" s="38"/>
      <c r="HC476" s="38"/>
      <c r="HD476" s="38"/>
      <c r="HE476" s="38"/>
      <c r="HF476" s="38"/>
      <c r="HG476" s="38"/>
      <c r="HH476" s="38"/>
      <c r="HI476" s="38"/>
      <c r="HJ476" s="38"/>
      <c r="HK476" s="38"/>
      <c r="HL476" s="38"/>
      <c r="HM476" s="38"/>
      <c r="HN476" s="38"/>
      <c r="HO476" s="38"/>
      <c r="HP476" s="38"/>
      <c r="HQ476" s="38"/>
      <c r="HR476" s="38"/>
      <c r="HS476" s="38"/>
      <c r="HT476" s="38"/>
      <c r="HU476" s="38"/>
      <c r="HV476" s="38"/>
      <c r="HW476" s="38"/>
      <c r="HX476" s="38"/>
      <c r="HY476" s="38"/>
      <c r="HZ476" s="38"/>
      <c r="IA476" s="38"/>
      <c r="IB476" s="38"/>
      <c r="IC476" s="38"/>
      <c r="ID476" s="38"/>
      <c r="IE476" s="38"/>
      <c r="IF476" s="38"/>
      <c r="IG476" s="38"/>
      <c r="IH476" s="38"/>
      <c r="II476" s="38"/>
      <c r="IJ476" s="38"/>
      <c r="IK476" s="38"/>
      <c r="IL476" s="38"/>
      <c r="IM476" s="38"/>
      <c r="IN476" s="38"/>
      <c r="IO476" s="38"/>
      <c r="IP476" s="38"/>
      <c r="IQ476" s="38"/>
      <c r="IR476" s="38"/>
      <c r="IS476" s="38"/>
      <c r="IT476" s="38"/>
      <c r="IU476" s="38"/>
      <c r="IV476" s="38"/>
      <c r="IW476" s="38"/>
      <c r="IX476" s="38"/>
      <c r="IY476" s="38"/>
      <c r="IZ476" s="38"/>
      <c r="JA476" s="38"/>
      <c r="JB476" s="38"/>
      <c r="JC476" s="38"/>
      <c r="JD476" s="38"/>
      <c r="JE476" s="38"/>
      <c r="JF476" s="38"/>
      <c r="JG476" s="38"/>
      <c r="JH476" s="38"/>
      <c r="JI476" s="38"/>
      <c r="JJ476" s="38"/>
      <c r="JK476" s="38"/>
      <c r="JL476" s="38"/>
      <c r="JM476" s="38"/>
      <c r="JN476" s="38"/>
      <c r="JO476" s="38"/>
      <c r="JP476" s="38"/>
      <c r="JQ476" s="38"/>
      <c r="JR476" s="38"/>
      <c r="JS476" s="38"/>
      <c r="JT476" s="38"/>
      <c r="JU476" s="38"/>
      <c r="JV476" s="38"/>
      <c r="JW476" s="38"/>
      <c r="JX476" s="38"/>
      <c r="JY476" s="38"/>
      <c r="JZ476" s="38"/>
      <c r="KA476" s="38"/>
      <c r="KB476" s="38"/>
      <c r="KC476" s="38"/>
      <c r="KD476" s="38"/>
      <c r="KE476" s="38"/>
      <c r="KF476" s="38"/>
      <c r="KG476" s="38"/>
      <c r="KH476" s="38"/>
      <c r="KI476" s="38"/>
      <c r="KJ476" s="38"/>
      <c r="KK476" s="38"/>
      <c r="KL476" s="38"/>
      <c r="KM476" s="38"/>
      <c r="KN476" s="38"/>
      <c r="KO476" s="38"/>
      <c r="KP476" s="38"/>
      <c r="KQ476" s="38"/>
      <c r="KR476" s="38"/>
      <c r="KS476" s="38"/>
      <c r="KT476" s="38"/>
      <c r="KU476" s="38"/>
      <c r="KV476" s="38"/>
      <c r="KW476" s="38"/>
      <c r="KX476" s="38"/>
      <c r="KY476" s="38"/>
      <c r="KZ476" s="38"/>
      <c r="LA476" s="38"/>
      <c r="LB476" s="38"/>
      <c r="LC476" s="38"/>
      <c r="LD476" s="38"/>
      <c r="LE476" s="38"/>
      <c r="LF476" s="38"/>
      <c r="LG476" s="38"/>
      <c r="LH476" s="38"/>
      <c r="LI476" s="38"/>
      <c r="LJ476" s="38"/>
      <c r="LK476" s="38"/>
      <c r="LL476" s="38"/>
      <c r="LM476" s="38"/>
      <c r="LN476" s="38"/>
      <c r="LO476" s="38"/>
      <c r="LP476" s="38"/>
      <c r="LQ476" s="38"/>
      <c r="LR476" s="38"/>
      <c r="LS476" s="38"/>
      <c r="LT476" s="38"/>
      <c r="LU476" s="38"/>
      <c r="LV476" s="38"/>
      <c r="LW476" s="38"/>
      <c r="LX476" s="38"/>
      <c r="LY476" s="38"/>
      <c r="LZ476" s="38"/>
      <c r="MA476" s="38"/>
      <c r="MB476" s="38"/>
      <c r="MC476" s="38"/>
      <c r="MD476" s="38"/>
      <c r="ME476" s="38"/>
      <c r="MF476" s="38"/>
      <c r="MG476" s="38"/>
      <c r="MH476" s="38"/>
      <c r="MI476" s="38"/>
      <c r="MJ476" s="38"/>
      <c r="MK476" s="38"/>
      <c r="ML476" s="38"/>
      <c r="MM476" s="38"/>
      <c r="MN476" s="38"/>
      <c r="MO476" s="38"/>
      <c r="MP476" s="38"/>
      <c r="MQ476" s="38"/>
      <c r="MR476" s="38"/>
      <c r="MS476" s="38"/>
      <c r="MT476" s="38"/>
      <c r="MU476" s="38"/>
      <c r="MV476" s="38"/>
      <c r="MW476" s="38"/>
      <c r="MX476" s="38"/>
      <c r="MY476" s="38"/>
      <c r="MZ476" s="38"/>
      <c r="NA476" s="38"/>
      <c r="NB476" s="38"/>
      <c r="NC476" s="38"/>
      <c r="ND476" s="38"/>
      <c r="NE476" s="38"/>
      <c r="NF476" s="38"/>
      <c r="NG476" s="38"/>
      <c r="NH476" s="38"/>
      <c r="NI476" s="38"/>
      <c r="NJ476" s="38"/>
      <c r="NK476" s="38"/>
      <c r="NL476" s="38"/>
      <c r="NM476" s="38"/>
      <c r="NN476" s="38"/>
      <c r="NO476" s="38"/>
      <c r="NP476" s="38"/>
      <c r="NQ476" s="38"/>
      <c r="NR476" s="38"/>
      <c r="NS476" s="38"/>
      <c r="NT476" s="38"/>
      <c r="NU476" s="38"/>
      <c r="NV476" s="38"/>
      <c r="NW476" s="38"/>
      <c r="NX476" s="38"/>
      <c r="NY476" s="38"/>
      <c r="NZ476" s="38"/>
      <c r="OA476" s="38"/>
      <c r="OB476" s="38"/>
      <c r="OC476" s="38"/>
      <c r="OD476" s="38"/>
      <c r="OE476" s="38"/>
      <c r="OF476" s="38"/>
      <c r="OG476" s="38"/>
      <c r="OH476" s="38"/>
      <c r="OI476" s="38"/>
      <c r="OJ476" s="38"/>
      <c r="OK476" s="38"/>
      <c r="OL476" s="38"/>
      <c r="OM476" s="38"/>
      <c r="ON476" s="38"/>
      <c r="OO476" s="38"/>
      <c r="OP476" s="38"/>
      <c r="OQ476" s="38"/>
      <c r="OR476" s="38"/>
      <c r="OS476" s="38"/>
      <c r="OT476" s="38"/>
      <c r="OU476" s="38"/>
      <c r="OV476" s="38"/>
      <c r="OW476" s="38"/>
      <c r="OX476" s="38"/>
      <c r="OY476" s="38"/>
      <c r="OZ476" s="38"/>
      <c r="PA476" s="38"/>
      <c r="PB476" s="38"/>
      <c r="PC476" s="38"/>
      <c r="PD476" s="38"/>
      <c r="PE476" s="38"/>
      <c r="PF476" s="38"/>
      <c r="PG476" s="38"/>
      <c r="PH476" s="38"/>
      <c r="PI476" s="38"/>
      <c r="PJ476" s="38"/>
      <c r="PK476" s="38"/>
      <c r="PL476" s="38"/>
      <c r="PM476" s="38"/>
      <c r="PN476" s="38"/>
      <c r="PO476" s="38"/>
      <c r="PP476" s="38"/>
      <c r="PQ476" s="38"/>
      <c r="PR476" s="38"/>
      <c r="PS476" s="38"/>
      <c r="PT476" s="38"/>
      <c r="PU476" s="38"/>
      <c r="PV476" s="38"/>
      <c r="PW476" s="38"/>
      <c r="PX476" s="38"/>
      <c r="PY476" s="38"/>
      <c r="PZ476" s="38"/>
      <c r="QA476" s="38"/>
      <c r="QB476" s="38"/>
      <c r="QC476" s="38"/>
      <c r="QD476" s="38"/>
      <c r="QE476" s="38"/>
      <c r="QF476" s="38"/>
      <c r="QG476" s="38"/>
      <c r="QH476" s="38"/>
      <c r="QI476" s="38"/>
      <c r="QJ476" s="38"/>
      <c r="QK476" s="38"/>
      <c r="QL476" s="38"/>
      <c r="QM476" s="38"/>
      <c r="QN476" s="38"/>
      <c r="QO476" s="38"/>
      <c r="QP476" s="38"/>
      <c r="QQ476" s="38"/>
      <c r="QR476" s="38"/>
      <c r="QS476" s="38"/>
      <c r="QT476" s="38"/>
      <c r="QU476" s="38"/>
      <c r="QV476" s="38"/>
      <c r="QW476" s="38"/>
      <c r="QX476" s="38"/>
      <c r="QY476" s="38"/>
      <c r="QZ476" s="38"/>
      <c r="RA476" s="38"/>
      <c r="RB476" s="38"/>
      <c r="RC476" s="38"/>
      <c r="RD476" s="38"/>
      <c r="RE476" s="38"/>
      <c r="RF476" s="38"/>
      <c r="RG476" s="38"/>
      <c r="RH476" s="38"/>
      <c r="RI476" s="38"/>
      <c r="RJ476" s="38"/>
      <c r="RK476" s="38"/>
      <c r="RL476" s="38"/>
      <c r="RM476" s="38"/>
      <c r="RN476" s="38"/>
      <c r="RO476" s="38"/>
      <c r="RP476" s="38"/>
      <c r="RQ476" s="38"/>
      <c r="RR476" s="38"/>
      <c r="RS476" s="38"/>
      <c r="RT476" s="38"/>
      <c r="RU476" s="38"/>
      <c r="RV476" s="38"/>
      <c r="RW476" s="38"/>
      <c r="RX476" s="38"/>
      <c r="RY476" s="38"/>
      <c r="RZ476" s="38"/>
      <c r="SA476" s="38"/>
      <c r="SB476" s="38"/>
      <c r="SC476" s="38"/>
      <c r="SD476" s="38"/>
      <c r="SE476" s="38"/>
      <c r="SF476" s="38"/>
      <c r="SG476" s="38"/>
      <c r="SH476" s="38"/>
      <c r="SI476" s="38"/>
      <c r="SJ476" s="38"/>
      <c r="SK476" s="38"/>
      <c r="SL476" s="38"/>
      <c r="SM476" s="38"/>
      <c r="SN476" s="38"/>
      <c r="SO476" s="38"/>
      <c r="SP476" s="38"/>
      <c r="SQ476" s="38"/>
      <c r="SR476" s="38"/>
      <c r="SS476" s="38"/>
      <c r="ST476" s="38"/>
      <c r="SU476" s="38"/>
      <c r="SV476" s="38"/>
      <c r="SW476" s="38"/>
      <c r="SX476" s="38"/>
      <c r="SY476" s="38"/>
      <c r="SZ476" s="38"/>
      <c r="TA476" s="38"/>
      <c r="TB476" s="38"/>
      <c r="TC476" s="38"/>
      <c r="TD476" s="38"/>
      <c r="TE476" s="38"/>
      <c r="TF476" s="38"/>
      <c r="TG476" s="38"/>
      <c r="TH476" s="38"/>
      <c r="TI476" s="38"/>
      <c r="TJ476" s="38"/>
      <c r="TK476" s="38"/>
      <c r="TL476" s="38"/>
      <c r="TM476" s="38"/>
      <c r="TN476" s="38"/>
      <c r="TO476" s="38"/>
      <c r="TP476" s="38"/>
      <c r="TQ476" s="38"/>
      <c r="TR476" s="38"/>
      <c r="TS476" s="38"/>
      <c r="TT476" s="38"/>
      <c r="TU476" s="38"/>
      <c r="TV476" s="38"/>
      <c r="TW476" s="38"/>
      <c r="TX476" s="38"/>
      <c r="TY476" s="38"/>
      <c r="TZ476" s="38"/>
      <c r="UA476" s="38"/>
      <c r="UB476" s="38"/>
      <c r="UC476" s="38"/>
      <c r="UD476" s="38"/>
      <c r="UE476" s="38"/>
      <c r="UF476" s="38"/>
      <c r="UG476" s="38"/>
      <c r="UH476" s="38"/>
      <c r="UI476" s="38"/>
      <c r="UJ476" s="38"/>
      <c r="UK476" s="38"/>
      <c r="UL476" s="38"/>
      <c r="UM476" s="38"/>
      <c r="UN476" s="38"/>
      <c r="UO476" s="38"/>
      <c r="UP476" s="38"/>
      <c r="UQ476" s="38"/>
      <c r="UR476" s="38"/>
      <c r="US476" s="38"/>
      <c r="UT476" s="38"/>
      <c r="UU476" s="38"/>
      <c r="UV476" s="38"/>
      <c r="UW476" s="38"/>
      <c r="UX476" s="38"/>
      <c r="UY476" s="38"/>
      <c r="UZ476" s="38"/>
      <c r="VA476" s="38"/>
      <c r="VB476" s="38"/>
      <c r="VC476" s="38"/>
      <c r="VD476" s="38"/>
      <c r="VE476" s="38"/>
      <c r="VF476" s="38"/>
      <c r="VG476" s="38"/>
      <c r="VH476" s="38"/>
      <c r="VI476" s="38"/>
      <c r="VJ476" s="38"/>
      <c r="VK476" s="38"/>
      <c r="VL476" s="38"/>
      <c r="VM476" s="38"/>
      <c r="VN476" s="38"/>
      <c r="VO476" s="38"/>
      <c r="VP476" s="38"/>
      <c r="VQ476" s="38"/>
      <c r="VR476" s="38"/>
      <c r="VS476" s="38"/>
      <c r="VT476" s="38"/>
      <c r="VU476" s="38"/>
      <c r="VV476" s="38"/>
      <c r="VW476" s="38"/>
      <c r="VX476" s="38"/>
      <c r="VY476" s="38"/>
      <c r="VZ476" s="38"/>
      <c r="WA476" s="38"/>
      <c r="WB476" s="38"/>
      <c r="WC476" s="38"/>
      <c r="WD476" s="38"/>
    </row>
    <row r="477" spans="1:602" s="39" customFormat="1" ht="29.25" customHeight="1">
      <c r="A477" s="507"/>
      <c r="B477" s="623"/>
      <c r="C477" s="530"/>
      <c r="D477" s="531"/>
      <c r="E477" s="56"/>
      <c r="F477" s="56"/>
      <c r="G477" s="556"/>
      <c r="H477" s="56"/>
      <c r="I477" s="519" t="s">
        <v>14</v>
      </c>
      <c r="J477" s="519" t="s">
        <v>14</v>
      </c>
      <c r="K477" s="519" t="s">
        <v>939</v>
      </c>
      <c r="L477" s="519" t="s">
        <v>85</v>
      </c>
      <c r="M477" s="520">
        <v>41094.800000000003</v>
      </c>
      <c r="N477" s="520">
        <v>41094.800000000003</v>
      </c>
      <c r="O477" s="520">
        <v>39700</v>
      </c>
      <c r="P477" s="521">
        <v>39700</v>
      </c>
      <c r="Q477" s="522">
        <v>39700</v>
      </c>
      <c r="R477" s="522">
        <v>39700</v>
      </c>
      <c r="S477" s="514">
        <v>3</v>
      </c>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c r="DL477" s="38"/>
      <c r="DM477" s="38"/>
      <c r="DN477" s="38"/>
      <c r="DO477" s="38"/>
      <c r="DP477" s="38"/>
      <c r="DQ477" s="38"/>
      <c r="DR477" s="38"/>
      <c r="DS477" s="38"/>
      <c r="DT477" s="38"/>
      <c r="DU477" s="38"/>
      <c r="DV477" s="38"/>
      <c r="DW477" s="38"/>
      <c r="DX477" s="38"/>
      <c r="DY477" s="38"/>
      <c r="DZ477" s="38"/>
      <c r="EA477" s="38"/>
      <c r="EB477" s="38"/>
      <c r="EC477" s="38"/>
      <c r="ED477" s="38"/>
      <c r="EE477" s="38"/>
      <c r="EF477" s="38"/>
      <c r="EG477" s="38"/>
      <c r="EH477" s="38"/>
      <c r="EI477" s="38"/>
      <c r="EJ477" s="38"/>
      <c r="EK477" s="38"/>
      <c r="EL477" s="38"/>
      <c r="EM477" s="38"/>
      <c r="EN477" s="38"/>
      <c r="EO477" s="38"/>
      <c r="EP477" s="38"/>
      <c r="EQ477" s="38"/>
      <c r="ER477" s="38"/>
      <c r="ES477" s="38"/>
      <c r="ET477" s="38"/>
      <c r="EU477" s="38"/>
      <c r="EV477" s="38"/>
      <c r="EW477" s="38"/>
      <c r="EX477" s="38"/>
      <c r="EY477" s="38"/>
      <c r="EZ477" s="38"/>
      <c r="FA477" s="38"/>
      <c r="FB477" s="38"/>
      <c r="FC477" s="38"/>
      <c r="FD477" s="38"/>
      <c r="FE477" s="38"/>
      <c r="FF477" s="38"/>
      <c r="FG477" s="38"/>
      <c r="FH477" s="38"/>
      <c r="FI477" s="38"/>
      <c r="FJ477" s="38"/>
      <c r="FK477" s="38"/>
      <c r="FL477" s="38"/>
      <c r="FM477" s="38"/>
      <c r="FN477" s="38"/>
      <c r="FO477" s="38"/>
      <c r="FP477" s="38"/>
      <c r="FQ477" s="38"/>
      <c r="FR477" s="38"/>
      <c r="FS477" s="38"/>
      <c r="FT477" s="38"/>
      <c r="FU477" s="38"/>
      <c r="FV477" s="38"/>
      <c r="FW477" s="38"/>
      <c r="FX477" s="38"/>
      <c r="FY477" s="38"/>
      <c r="FZ477" s="38"/>
      <c r="GA477" s="38"/>
      <c r="GB477" s="38"/>
      <c r="GC477" s="38"/>
      <c r="GD477" s="38"/>
      <c r="GE477" s="38"/>
      <c r="GF477" s="38"/>
      <c r="GG477" s="38"/>
      <c r="GH477" s="38"/>
      <c r="GI477" s="38"/>
      <c r="GJ477" s="38"/>
      <c r="GK477" s="38"/>
      <c r="GL477" s="38"/>
      <c r="GM477" s="38"/>
      <c r="GN477" s="38"/>
      <c r="GO477" s="38"/>
      <c r="GP477" s="38"/>
      <c r="GQ477" s="38"/>
      <c r="GR477" s="38"/>
      <c r="GS477" s="38"/>
      <c r="GT477" s="38"/>
      <c r="GU477" s="38"/>
      <c r="GV477" s="38"/>
      <c r="GW477" s="38"/>
      <c r="GX477" s="38"/>
      <c r="GY477" s="38"/>
      <c r="GZ477" s="38"/>
      <c r="HA477" s="38"/>
      <c r="HB477" s="38"/>
      <c r="HC477" s="38"/>
      <c r="HD477" s="38"/>
      <c r="HE477" s="38"/>
      <c r="HF477" s="38"/>
      <c r="HG477" s="38"/>
      <c r="HH477" s="38"/>
      <c r="HI477" s="38"/>
      <c r="HJ477" s="38"/>
      <c r="HK477" s="38"/>
      <c r="HL477" s="38"/>
      <c r="HM477" s="38"/>
      <c r="HN477" s="38"/>
      <c r="HO477" s="38"/>
      <c r="HP477" s="38"/>
      <c r="HQ477" s="38"/>
      <c r="HR477" s="38"/>
      <c r="HS477" s="38"/>
      <c r="HT477" s="38"/>
      <c r="HU477" s="38"/>
      <c r="HV477" s="38"/>
      <c r="HW477" s="38"/>
      <c r="HX477" s="38"/>
      <c r="HY477" s="38"/>
      <c r="HZ477" s="38"/>
      <c r="IA477" s="38"/>
      <c r="IB477" s="38"/>
      <c r="IC477" s="38"/>
      <c r="ID477" s="38"/>
      <c r="IE477" s="38"/>
      <c r="IF477" s="38"/>
      <c r="IG477" s="38"/>
      <c r="IH477" s="38"/>
      <c r="II477" s="38"/>
      <c r="IJ477" s="38"/>
      <c r="IK477" s="38"/>
      <c r="IL477" s="38"/>
      <c r="IM477" s="38"/>
      <c r="IN477" s="38"/>
      <c r="IO477" s="38"/>
      <c r="IP477" s="38"/>
      <c r="IQ477" s="38"/>
      <c r="IR477" s="38"/>
      <c r="IS477" s="38"/>
      <c r="IT477" s="38"/>
      <c r="IU477" s="38"/>
      <c r="IV477" s="38"/>
      <c r="IW477" s="38"/>
      <c r="IX477" s="38"/>
      <c r="IY477" s="38"/>
      <c r="IZ477" s="38"/>
      <c r="JA477" s="38"/>
      <c r="JB477" s="38"/>
      <c r="JC477" s="38"/>
      <c r="JD477" s="38"/>
      <c r="JE477" s="38"/>
      <c r="JF477" s="38"/>
      <c r="JG477" s="38"/>
      <c r="JH477" s="38"/>
      <c r="JI477" s="38"/>
      <c r="JJ477" s="38"/>
      <c r="JK477" s="38"/>
      <c r="JL477" s="38"/>
      <c r="JM477" s="38"/>
      <c r="JN477" s="38"/>
      <c r="JO477" s="38"/>
      <c r="JP477" s="38"/>
      <c r="JQ477" s="38"/>
      <c r="JR477" s="38"/>
      <c r="JS477" s="38"/>
      <c r="JT477" s="38"/>
      <c r="JU477" s="38"/>
      <c r="JV477" s="38"/>
      <c r="JW477" s="38"/>
      <c r="JX477" s="38"/>
      <c r="JY477" s="38"/>
      <c r="JZ477" s="38"/>
      <c r="KA477" s="38"/>
      <c r="KB477" s="38"/>
      <c r="KC477" s="38"/>
      <c r="KD477" s="38"/>
      <c r="KE477" s="38"/>
      <c r="KF477" s="38"/>
      <c r="KG477" s="38"/>
      <c r="KH477" s="38"/>
      <c r="KI477" s="38"/>
      <c r="KJ477" s="38"/>
      <c r="KK477" s="38"/>
      <c r="KL477" s="38"/>
      <c r="KM477" s="38"/>
      <c r="KN477" s="38"/>
      <c r="KO477" s="38"/>
      <c r="KP477" s="38"/>
      <c r="KQ477" s="38"/>
      <c r="KR477" s="38"/>
      <c r="KS477" s="38"/>
      <c r="KT477" s="38"/>
      <c r="KU477" s="38"/>
      <c r="KV477" s="38"/>
      <c r="KW477" s="38"/>
      <c r="KX477" s="38"/>
      <c r="KY477" s="38"/>
      <c r="KZ477" s="38"/>
      <c r="LA477" s="38"/>
      <c r="LB477" s="38"/>
      <c r="LC477" s="38"/>
      <c r="LD477" s="38"/>
      <c r="LE477" s="38"/>
      <c r="LF477" s="38"/>
      <c r="LG477" s="38"/>
      <c r="LH477" s="38"/>
      <c r="LI477" s="38"/>
      <c r="LJ477" s="38"/>
      <c r="LK477" s="38"/>
      <c r="LL477" s="38"/>
      <c r="LM477" s="38"/>
      <c r="LN477" s="38"/>
      <c r="LO477" s="38"/>
      <c r="LP477" s="38"/>
      <c r="LQ477" s="38"/>
      <c r="LR477" s="38"/>
      <c r="LS477" s="38"/>
      <c r="LT477" s="38"/>
      <c r="LU477" s="38"/>
      <c r="LV477" s="38"/>
      <c r="LW477" s="38"/>
      <c r="LX477" s="38"/>
      <c r="LY477" s="38"/>
      <c r="LZ477" s="38"/>
      <c r="MA477" s="38"/>
      <c r="MB477" s="38"/>
      <c r="MC477" s="38"/>
      <c r="MD477" s="38"/>
      <c r="ME477" s="38"/>
      <c r="MF477" s="38"/>
      <c r="MG477" s="38"/>
      <c r="MH477" s="38"/>
      <c r="MI477" s="38"/>
      <c r="MJ477" s="38"/>
      <c r="MK477" s="38"/>
      <c r="ML477" s="38"/>
      <c r="MM477" s="38"/>
      <c r="MN477" s="38"/>
      <c r="MO477" s="38"/>
      <c r="MP477" s="38"/>
      <c r="MQ477" s="38"/>
      <c r="MR477" s="38"/>
      <c r="MS477" s="38"/>
      <c r="MT477" s="38"/>
      <c r="MU477" s="38"/>
      <c r="MV477" s="38"/>
      <c r="MW477" s="38"/>
      <c r="MX477" s="38"/>
      <c r="MY477" s="38"/>
      <c r="MZ477" s="38"/>
      <c r="NA477" s="38"/>
      <c r="NB477" s="38"/>
      <c r="NC477" s="38"/>
      <c r="ND477" s="38"/>
      <c r="NE477" s="38"/>
      <c r="NF477" s="38"/>
      <c r="NG477" s="38"/>
      <c r="NH477" s="38"/>
      <c r="NI477" s="38"/>
      <c r="NJ477" s="38"/>
      <c r="NK477" s="38"/>
      <c r="NL477" s="38"/>
      <c r="NM477" s="38"/>
      <c r="NN477" s="38"/>
      <c r="NO477" s="38"/>
      <c r="NP477" s="38"/>
      <c r="NQ477" s="38"/>
      <c r="NR477" s="38"/>
      <c r="NS477" s="38"/>
      <c r="NT477" s="38"/>
      <c r="NU477" s="38"/>
      <c r="NV477" s="38"/>
      <c r="NW477" s="38"/>
      <c r="NX477" s="38"/>
      <c r="NY477" s="38"/>
      <c r="NZ477" s="38"/>
      <c r="OA477" s="38"/>
      <c r="OB477" s="38"/>
      <c r="OC477" s="38"/>
      <c r="OD477" s="38"/>
      <c r="OE477" s="38"/>
      <c r="OF477" s="38"/>
      <c r="OG477" s="38"/>
      <c r="OH477" s="38"/>
      <c r="OI477" s="38"/>
      <c r="OJ477" s="38"/>
      <c r="OK477" s="38"/>
      <c r="OL477" s="38"/>
      <c r="OM477" s="38"/>
      <c r="ON477" s="38"/>
      <c r="OO477" s="38"/>
      <c r="OP477" s="38"/>
      <c r="OQ477" s="38"/>
      <c r="OR477" s="38"/>
      <c r="OS477" s="38"/>
      <c r="OT477" s="38"/>
      <c r="OU477" s="38"/>
      <c r="OV477" s="38"/>
      <c r="OW477" s="38"/>
      <c r="OX477" s="38"/>
      <c r="OY477" s="38"/>
      <c r="OZ477" s="38"/>
      <c r="PA477" s="38"/>
      <c r="PB477" s="38"/>
      <c r="PC477" s="38"/>
      <c r="PD477" s="38"/>
      <c r="PE477" s="38"/>
      <c r="PF477" s="38"/>
      <c r="PG477" s="38"/>
      <c r="PH477" s="38"/>
      <c r="PI477" s="38"/>
      <c r="PJ477" s="38"/>
      <c r="PK477" s="38"/>
      <c r="PL477" s="38"/>
      <c r="PM477" s="38"/>
      <c r="PN477" s="38"/>
      <c r="PO477" s="38"/>
      <c r="PP477" s="38"/>
      <c r="PQ477" s="38"/>
      <c r="PR477" s="38"/>
      <c r="PS477" s="38"/>
      <c r="PT477" s="38"/>
      <c r="PU477" s="38"/>
      <c r="PV477" s="38"/>
      <c r="PW477" s="38"/>
      <c r="PX477" s="38"/>
      <c r="PY477" s="38"/>
      <c r="PZ477" s="38"/>
      <c r="QA477" s="38"/>
      <c r="QB477" s="38"/>
      <c r="QC477" s="38"/>
      <c r="QD477" s="38"/>
      <c r="QE477" s="38"/>
      <c r="QF477" s="38"/>
      <c r="QG477" s="38"/>
      <c r="QH477" s="38"/>
      <c r="QI477" s="38"/>
      <c r="QJ477" s="38"/>
      <c r="QK477" s="38"/>
      <c r="QL477" s="38"/>
      <c r="QM477" s="38"/>
      <c r="QN477" s="38"/>
      <c r="QO477" s="38"/>
      <c r="QP477" s="38"/>
      <c r="QQ477" s="38"/>
      <c r="QR477" s="38"/>
      <c r="QS477" s="38"/>
      <c r="QT477" s="38"/>
      <c r="QU477" s="38"/>
      <c r="QV477" s="38"/>
      <c r="QW477" s="38"/>
      <c r="QX477" s="38"/>
      <c r="QY477" s="38"/>
      <c r="QZ477" s="38"/>
      <c r="RA477" s="38"/>
      <c r="RB477" s="38"/>
      <c r="RC477" s="38"/>
      <c r="RD477" s="38"/>
      <c r="RE477" s="38"/>
      <c r="RF477" s="38"/>
      <c r="RG477" s="38"/>
      <c r="RH477" s="38"/>
      <c r="RI477" s="38"/>
      <c r="RJ477" s="38"/>
      <c r="RK477" s="38"/>
      <c r="RL477" s="38"/>
      <c r="RM477" s="38"/>
      <c r="RN477" s="38"/>
      <c r="RO477" s="38"/>
      <c r="RP477" s="38"/>
      <c r="RQ477" s="38"/>
      <c r="RR477" s="38"/>
      <c r="RS477" s="38"/>
      <c r="RT477" s="38"/>
      <c r="RU477" s="38"/>
      <c r="RV477" s="38"/>
      <c r="RW477" s="38"/>
      <c r="RX477" s="38"/>
      <c r="RY477" s="38"/>
      <c r="RZ477" s="38"/>
      <c r="SA477" s="38"/>
      <c r="SB477" s="38"/>
      <c r="SC477" s="38"/>
      <c r="SD477" s="38"/>
      <c r="SE477" s="38"/>
      <c r="SF477" s="38"/>
      <c r="SG477" s="38"/>
      <c r="SH477" s="38"/>
      <c r="SI477" s="38"/>
      <c r="SJ477" s="38"/>
      <c r="SK477" s="38"/>
      <c r="SL477" s="38"/>
      <c r="SM477" s="38"/>
      <c r="SN477" s="38"/>
      <c r="SO477" s="38"/>
      <c r="SP477" s="38"/>
      <c r="SQ477" s="38"/>
      <c r="SR477" s="38"/>
      <c r="SS477" s="38"/>
      <c r="ST477" s="38"/>
      <c r="SU477" s="38"/>
      <c r="SV477" s="38"/>
      <c r="SW477" s="38"/>
      <c r="SX477" s="38"/>
      <c r="SY477" s="38"/>
      <c r="SZ477" s="38"/>
      <c r="TA477" s="38"/>
      <c r="TB477" s="38"/>
      <c r="TC477" s="38"/>
      <c r="TD477" s="38"/>
      <c r="TE477" s="38"/>
      <c r="TF477" s="38"/>
      <c r="TG477" s="38"/>
      <c r="TH477" s="38"/>
      <c r="TI477" s="38"/>
      <c r="TJ477" s="38"/>
      <c r="TK477" s="38"/>
      <c r="TL477" s="38"/>
      <c r="TM477" s="38"/>
      <c r="TN477" s="38"/>
      <c r="TO477" s="38"/>
      <c r="TP477" s="38"/>
      <c r="TQ477" s="38"/>
      <c r="TR477" s="38"/>
      <c r="TS477" s="38"/>
      <c r="TT477" s="38"/>
      <c r="TU477" s="38"/>
      <c r="TV477" s="38"/>
      <c r="TW477" s="38"/>
      <c r="TX477" s="38"/>
      <c r="TY477" s="38"/>
      <c r="TZ477" s="38"/>
      <c r="UA477" s="38"/>
      <c r="UB477" s="38"/>
      <c r="UC477" s="38"/>
      <c r="UD477" s="38"/>
      <c r="UE477" s="38"/>
      <c r="UF477" s="38"/>
      <c r="UG477" s="38"/>
      <c r="UH477" s="38"/>
      <c r="UI477" s="38"/>
      <c r="UJ477" s="38"/>
      <c r="UK477" s="38"/>
      <c r="UL477" s="38"/>
      <c r="UM477" s="38"/>
      <c r="UN477" s="38"/>
      <c r="UO477" s="38"/>
      <c r="UP477" s="38"/>
      <c r="UQ477" s="38"/>
      <c r="UR477" s="38"/>
      <c r="US477" s="38"/>
      <c r="UT477" s="38"/>
      <c r="UU477" s="38"/>
      <c r="UV477" s="38"/>
      <c r="UW477" s="38"/>
      <c r="UX477" s="38"/>
      <c r="UY477" s="38"/>
      <c r="UZ477" s="38"/>
      <c r="VA477" s="38"/>
      <c r="VB477" s="38"/>
      <c r="VC477" s="38"/>
      <c r="VD477" s="38"/>
      <c r="VE477" s="38"/>
      <c r="VF477" s="38"/>
      <c r="VG477" s="38"/>
      <c r="VH477" s="38"/>
      <c r="VI477" s="38"/>
      <c r="VJ477" s="38"/>
      <c r="VK477" s="38"/>
      <c r="VL477" s="38"/>
      <c r="VM477" s="38"/>
      <c r="VN477" s="38"/>
      <c r="VO477" s="38"/>
      <c r="VP477" s="38"/>
      <c r="VQ477" s="38"/>
      <c r="VR477" s="38"/>
      <c r="VS477" s="38"/>
      <c r="VT477" s="38"/>
      <c r="VU477" s="38"/>
      <c r="VV477" s="38"/>
      <c r="VW477" s="38"/>
      <c r="VX477" s="38"/>
      <c r="VY477" s="38"/>
      <c r="VZ477" s="38"/>
      <c r="WA477" s="38"/>
      <c r="WB477" s="38"/>
      <c r="WC477" s="38"/>
      <c r="WD477" s="38"/>
    </row>
    <row r="478" spans="1:602" s="39" customFormat="1" ht="25.5" customHeight="1">
      <c r="A478" s="507"/>
      <c r="B478" s="623"/>
      <c r="C478" s="530"/>
      <c r="D478" s="531"/>
      <c r="E478" s="56"/>
      <c r="F478" s="56"/>
      <c r="G478" s="556"/>
      <c r="H478" s="56"/>
      <c r="I478" s="519" t="s">
        <v>14</v>
      </c>
      <c r="J478" s="519" t="s">
        <v>14</v>
      </c>
      <c r="K478" s="519" t="s">
        <v>939</v>
      </c>
      <c r="L478" s="519" t="s">
        <v>642</v>
      </c>
      <c r="M478" s="520">
        <v>0</v>
      </c>
      <c r="N478" s="520">
        <v>0</v>
      </c>
      <c r="O478" s="520">
        <v>0</v>
      </c>
      <c r="P478" s="521">
        <v>0</v>
      </c>
      <c r="Q478" s="522">
        <v>0</v>
      </c>
      <c r="R478" s="522">
        <v>0</v>
      </c>
      <c r="S478" s="514">
        <v>3</v>
      </c>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c r="DL478" s="38"/>
      <c r="DM478" s="38"/>
      <c r="DN478" s="38"/>
      <c r="DO478" s="38"/>
      <c r="DP478" s="38"/>
      <c r="DQ478" s="38"/>
      <c r="DR478" s="38"/>
      <c r="DS478" s="38"/>
      <c r="DT478" s="38"/>
      <c r="DU478" s="38"/>
      <c r="DV478" s="38"/>
      <c r="DW478" s="38"/>
      <c r="DX478" s="38"/>
      <c r="DY478" s="38"/>
      <c r="DZ478" s="38"/>
      <c r="EA478" s="38"/>
      <c r="EB478" s="38"/>
      <c r="EC478" s="38"/>
      <c r="ED478" s="38"/>
      <c r="EE478" s="38"/>
      <c r="EF478" s="38"/>
      <c r="EG478" s="38"/>
      <c r="EH478" s="38"/>
      <c r="EI478" s="38"/>
      <c r="EJ478" s="38"/>
      <c r="EK478" s="38"/>
      <c r="EL478" s="38"/>
      <c r="EM478" s="38"/>
      <c r="EN478" s="38"/>
      <c r="EO478" s="38"/>
      <c r="EP478" s="38"/>
      <c r="EQ478" s="38"/>
      <c r="ER478" s="38"/>
      <c r="ES478" s="38"/>
      <c r="ET478" s="38"/>
      <c r="EU478" s="38"/>
      <c r="EV478" s="38"/>
      <c r="EW478" s="38"/>
      <c r="EX478" s="38"/>
      <c r="EY478" s="38"/>
      <c r="EZ478" s="38"/>
      <c r="FA478" s="38"/>
      <c r="FB478" s="38"/>
      <c r="FC478" s="38"/>
      <c r="FD478" s="38"/>
      <c r="FE478" s="38"/>
      <c r="FF478" s="38"/>
      <c r="FG478" s="38"/>
      <c r="FH478" s="38"/>
      <c r="FI478" s="38"/>
      <c r="FJ478" s="38"/>
      <c r="FK478" s="38"/>
      <c r="FL478" s="38"/>
      <c r="FM478" s="38"/>
      <c r="FN478" s="38"/>
      <c r="FO478" s="38"/>
      <c r="FP478" s="38"/>
      <c r="FQ478" s="38"/>
      <c r="FR478" s="38"/>
      <c r="FS478" s="38"/>
      <c r="FT478" s="38"/>
      <c r="FU478" s="38"/>
      <c r="FV478" s="38"/>
      <c r="FW478" s="38"/>
      <c r="FX478" s="38"/>
      <c r="FY478" s="38"/>
      <c r="FZ478" s="38"/>
      <c r="GA478" s="38"/>
      <c r="GB478" s="38"/>
      <c r="GC478" s="38"/>
      <c r="GD478" s="38"/>
      <c r="GE478" s="38"/>
      <c r="GF478" s="38"/>
      <c r="GG478" s="38"/>
      <c r="GH478" s="38"/>
      <c r="GI478" s="38"/>
      <c r="GJ478" s="38"/>
      <c r="GK478" s="38"/>
      <c r="GL478" s="38"/>
      <c r="GM478" s="38"/>
      <c r="GN478" s="38"/>
      <c r="GO478" s="38"/>
      <c r="GP478" s="38"/>
      <c r="GQ478" s="38"/>
      <c r="GR478" s="38"/>
      <c r="GS478" s="38"/>
      <c r="GT478" s="38"/>
      <c r="GU478" s="38"/>
      <c r="GV478" s="38"/>
      <c r="GW478" s="38"/>
      <c r="GX478" s="38"/>
      <c r="GY478" s="38"/>
      <c r="GZ478" s="38"/>
      <c r="HA478" s="38"/>
      <c r="HB478" s="38"/>
      <c r="HC478" s="38"/>
      <c r="HD478" s="38"/>
      <c r="HE478" s="38"/>
      <c r="HF478" s="38"/>
      <c r="HG478" s="38"/>
      <c r="HH478" s="38"/>
      <c r="HI478" s="38"/>
      <c r="HJ478" s="38"/>
      <c r="HK478" s="38"/>
      <c r="HL478" s="38"/>
      <c r="HM478" s="38"/>
      <c r="HN478" s="38"/>
      <c r="HO478" s="38"/>
      <c r="HP478" s="38"/>
      <c r="HQ478" s="38"/>
      <c r="HR478" s="38"/>
      <c r="HS478" s="38"/>
      <c r="HT478" s="38"/>
      <c r="HU478" s="38"/>
      <c r="HV478" s="38"/>
      <c r="HW478" s="38"/>
      <c r="HX478" s="38"/>
      <c r="HY478" s="38"/>
      <c r="HZ478" s="38"/>
      <c r="IA478" s="38"/>
      <c r="IB478" s="38"/>
      <c r="IC478" s="38"/>
      <c r="ID478" s="38"/>
      <c r="IE478" s="38"/>
      <c r="IF478" s="38"/>
      <c r="IG478" s="38"/>
      <c r="IH478" s="38"/>
      <c r="II478" s="38"/>
      <c r="IJ478" s="38"/>
      <c r="IK478" s="38"/>
      <c r="IL478" s="38"/>
      <c r="IM478" s="38"/>
      <c r="IN478" s="38"/>
      <c r="IO478" s="38"/>
      <c r="IP478" s="38"/>
      <c r="IQ478" s="38"/>
      <c r="IR478" s="38"/>
      <c r="IS478" s="38"/>
      <c r="IT478" s="38"/>
      <c r="IU478" s="38"/>
      <c r="IV478" s="38"/>
      <c r="IW478" s="38"/>
      <c r="IX478" s="38"/>
      <c r="IY478" s="38"/>
      <c r="IZ478" s="38"/>
      <c r="JA478" s="38"/>
      <c r="JB478" s="38"/>
      <c r="JC478" s="38"/>
      <c r="JD478" s="38"/>
      <c r="JE478" s="38"/>
      <c r="JF478" s="38"/>
      <c r="JG478" s="38"/>
      <c r="JH478" s="38"/>
      <c r="JI478" s="38"/>
      <c r="JJ478" s="38"/>
      <c r="JK478" s="38"/>
      <c r="JL478" s="38"/>
      <c r="JM478" s="38"/>
      <c r="JN478" s="38"/>
      <c r="JO478" s="38"/>
      <c r="JP478" s="38"/>
      <c r="JQ478" s="38"/>
      <c r="JR478" s="38"/>
      <c r="JS478" s="38"/>
      <c r="JT478" s="38"/>
      <c r="JU478" s="38"/>
      <c r="JV478" s="38"/>
      <c r="JW478" s="38"/>
      <c r="JX478" s="38"/>
      <c r="JY478" s="38"/>
      <c r="JZ478" s="38"/>
      <c r="KA478" s="38"/>
      <c r="KB478" s="38"/>
      <c r="KC478" s="38"/>
      <c r="KD478" s="38"/>
      <c r="KE478" s="38"/>
      <c r="KF478" s="38"/>
      <c r="KG478" s="38"/>
      <c r="KH478" s="38"/>
      <c r="KI478" s="38"/>
      <c r="KJ478" s="38"/>
      <c r="KK478" s="38"/>
      <c r="KL478" s="38"/>
      <c r="KM478" s="38"/>
      <c r="KN478" s="38"/>
      <c r="KO478" s="38"/>
      <c r="KP478" s="38"/>
      <c r="KQ478" s="38"/>
      <c r="KR478" s="38"/>
      <c r="KS478" s="38"/>
      <c r="KT478" s="38"/>
      <c r="KU478" s="38"/>
      <c r="KV478" s="38"/>
      <c r="KW478" s="38"/>
      <c r="KX478" s="38"/>
      <c r="KY478" s="38"/>
      <c r="KZ478" s="38"/>
      <c r="LA478" s="38"/>
      <c r="LB478" s="38"/>
      <c r="LC478" s="38"/>
      <c r="LD478" s="38"/>
      <c r="LE478" s="38"/>
      <c r="LF478" s="38"/>
      <c r="LG478" s="38"/>
      <c r="LH478" s="38"/>
      <c r="LI478" s="38"/>
      <c r="LJ478" s="38"/>
      <c r="LK478" s="38"/>
      <c r="LL478" s="38"/>
      <c r="LM478" s="38"/>
      <c r="LN478" s="38"/>
      <c r="LO478" s="38"/>
      <c r="LP478" s="38"/>
      <c r="LQ478" s="38"/>
      <c r="LR478" s="38"/>
      <c r="LS478" s="38"/>
      <c r="LT478" s="38"/>
      <c r="LU478" s="38"/>
      <c r="LV478" s="38"/>
      <c r="LW478" s="38"/>
      <c r="LX478" s="38"/>
      <c r="LY478" s="38"/>
      <c r="LZ478" s="38"/>
      <c r="MA478" s="38"/>
      <c r="MB478" s="38"/>
      <c r="MC478" s="38"/>
      <c r="MD478" s="38"/>
      <c r="ME478" s="38"/>
      <c r="MF478" s="38"/>
      <c r="MG478" s="38"/>
      <c r="MH478" s="38"/>
      <c r="MI478" s="38"/>
      <c r="MJ478" s="38"/>
      <c r="MK478" s="38"/>
      <c r="ML478" s="38"/>
      <c r="MM478" s="38"/>
      <c r="MN478" s="38"/>
      <c r="MO478" s="38"/>
      <c r="MP478" s="38"/>
      <c r="MQ478" s="38"/>
      <c r="MR478" s="38"/>
      <c r="MS478" s="38"/>
      <c r="MT478" s="38"/>
      <c r="MU478" s="38"/>
      <c r="MV478" s="38"/>
      <c r="MW478" s="38"/>
      <c r="MX478" s="38"/>
      <c r="MY478" s="38"/>
      <c r="MZ478" s="38"/>
      <c r="NA478" s="38"/>
      <c r="NB478" s="38"/>
      <c r="NC478" s="38"/>
      <c r="ND478" s="38"/>
      <c r="NE478" s="38"/>
      <c r="NF478" s="38"/>
      <c r="NG478" s="38"/>
      <c r="NH478" s="38"/>
      <c r="NI478" s="38"/>
      <c r="NJ478" s="38"/>
      <c r="NK478" s="38"/>
      <c r="NL478" s="38"/>
      <c r="NM478" s="38"/>
      <c r="NN478" s="38"/>
      <c r="NO478" s="38"/>
      <c r="NP478" s="38"/>
      <c r="NQ478" s="38"/>
      <c r="NR478" s="38"/>
      <c r="NS478" s="38"/>
      <c r="NT478" s="38"/>
      <c r="NU478" s="38"/>
      <c r="NV478" s="38"/>
      <c r="NW478" s="38"/>
      <c r="NX478" s="38"/>
      <c r="NY478" s="38"/>
      <c r="NZ478" s="38"/>
      <c r="OA478" s="38"/>
      <c r="OB478" s="38"/>
      <c r="OC478" s="38"/>
      <c r="OD478" s="38"/>
      <c r="OE478" s="38"/>
      <c r="OF478" s="38"/>
      <c r="OG478" s="38"/>
      <c r="OH478" s="38"/>
      <c r="OI478" s="38"/>
      <c r="OJ478" s="38"/>
      <c r="OK478" s="38"/>
      <c r="OL478" s="38"/>
      <c r="OM478" s="38"/>
      <c r="ON478" s="38"/>
      <c r="OO478" s="38"/>
      <c r="OP478" s="38"/>
      <c r="OQ478" s="38"/>
      <c r="OR478" s="38"/>
      <c r="OS478" s="38"/>
      <c r="OT478" s="38"/>
      <c r="OU478" s="38"/>
      <c r="OV478" s="38"/>
      <c r="OW478" s="38"/>
      <c r="OX478" s="38"/>
      <c r="OY478" s="38"/>
      <c r="OZ478" s="38"/>
      <c r="PA478" s="38"/>
      <c r="PB478" s="38"/>
      <c r="PC478" s="38"/>
      <c r="PD478" s="38"/>
      <c r="PE478" s="38"/>
      <c r="PF478" s="38"/>
      <c r="PG478" s="38"/>
      <c r="PH478" s="38"/>
      <c r="PI478" s="38"/>
      <c r="PJ478" s="38"/>
      <c r="PK478" s="38"/>
      <c r="PL478" s="38"/>
      <c r="PM478" s="38"/>
      <c r="PN478" s="38"/>
      <c r="PO478" s="38"/>
      <c r="PP478" s="38"/>
      <c r="PQ478" s="38"/>
      <c r="PR478" s="38"/>
      <c r="PS478" s="38"/>
      <c r="PT478" s="38"/>
      <c r="PU478" s="38"/>
      <c r="PV478" s="38"/>
      <c r="PW478" s="38"/>
      <c r="PX478" s="38"/>
      <c r="PY478" s="38"/>
      <c r="PZ478" s="38"/>
      <c r="QA478" s="38"/>
      <c r="QB478" s="38"/>
      <c r="QC478" s="38"/>
      <c r="QD478" s="38"/>
      <c r="QE478" s="38"/>
      <c r="QF478" s="38"/>
      <c r="QG478" s="38"/>
      <c r="QH478" s="38"/>
      <c r="QI478" s="38"/>
      <c r="QJ478" s="38"/>
      <c r="QK478" s="38"/>
      <c r="QL478" s="38"/>
      <c r="QM478" s="38"/>
      <c r="QN478" s="38"/>
      <c r="QO478" s="38"/>
      <c r="QP478" s="38"/>
      <c r="QQ478" s="38"/>
      <c r="QR478" s="38"/>
      <c r="QS478" s="38"/>
      <c r="QT478" s="38"/>
      <c r="QU478" s="38"/>
      <c r="QV478" s="38"/>
      <c r="QW478" s="38"/>
      <c r="QX478" s="38"/>
      <c r="QY478" s="38"/>
      <c r="QZ478" s="38"/>
      <c r="RA478" s="38"/>
      <c r="RB478" s="38"/>
      <c r="RC478" s="38"/>
      <c r="RD478" s="38"/>
      <c r="RE478" s="38"/>
      <c r="RF478" s="38"/>
      <c r="RG478" s="38"/>
      <c r="RH478" s="38"/>
      <c r="RI478" s="38"/>
      <c r="RJ478" s="38"/>
      <c r="RK478" s="38"/>
      <c r="RL478" s="38"/>
      <c r="RM478" s="38"/>
      <c r="RN478" s="38"/>
      <c r="RO478" s="38"/>
      <c r="RP478" s="38"/>
      <c r="RQ478" s="38"/>
      <c r="RR478" s="38"/>
      <c r="RS478" s="38"/>
      <c r="RT478" s="38"/>
      <c r="RU478" s="38"/>
      <c r="RV478" s="38"/>
      <c r="RW478" s="38"/>
      <c r="RX478" s="38"/>
      <c r="RY478" s="38"/>
      <c r="RZ478" s="38"/>
      <c r="SA478" s="38"/>
      <c r="SB478" s="38"/>
      <c r="SC478" s="38"/>
      <c r="SD478" s="38"/>
      <c r="SE478" s="38"/>
      <c r="SF478" s="38"/>
      <c r="SG478" s="38"/>
      <c r="SH478" s="38"/>
      <c r="SI478" s="38"/>
      <c r="SJ478" s="38"/>
      <c r="SK478" s="38"/>
      <c r="SL478" s="38"/>
      <c r="SM478" s="38"/>
      <c r="SN478" s="38"/>
      <c r="SO478" s="38"/>
      <c r="SP478" s="38"/>
      <c r="SQ478" s="38"/>
      <c r="SR478" s="38"/>
      <c r="SS478" s="38"/>
      <c r="ST478" s="38"/>
      <c r="SU478" s="38"/>
      <c r="SV478" s="38"/>
      <c r="SW478" s="38"/>
      <c r="SX478" s="38"/>
      <c r="SY478" s="38"/>
      <c r="SZ478" s="38"/>
      <c r="TA478" s="38"/>
      <c r="TB478" s="38"/>
      <c r="TC478" s="38"/>
      <c r="TD478" s="38"/>
      <c r="TE478" s="38"/>
      <c r="TF478" s="38"/>
      <c r="TG478" s="38"/>
      <c r="TH478" s="38"/>
      <c r="TI478" s="38"/>
      <c r="TJ478" s="38"/>
      <c r="TK478" s="38"/>
      <c r="TL478" s="38"/>
      <c r="TM478" s="38"/>
      <c r="TN478" s="38"/>
      <c r="TO478" s="38"/>
      <c r="TP478" s="38"/>
      <c r="TQ478" s="38"/>
      <c r="TR478" s="38"/>
      <c r="TS478" s="38"/>
      <c r="TT478" s="38"/>
      <c r="TU478" s="38"/>
      <c r="TV478" s="38"/>
      <c r="TW478" s="38"/>
      <c r="TX478" s="38"/>
      <c r="TY478" s="38"/>
      <c r="TZ478" s="38"/>
      <c r="UA478" s="38"/>
      <c r="UB478" s="38"/>
      <c r="UC478" s="38"/>
      <c r="UD478" s="38"/>
      <c r="UE478" s="38"/>
      <c r="UF478" s="38"/>
      <c r="UG478" s="38"/>
      <c r="UH478" s="38"/>
      <c r="UI478" s="38"/>
      <c r="UJ478" s="38"/>
      <c r="UK478" s="38"/>
      <c r="UL478" s="38"/>
      <c r="UM478" s="38"/>
      <c r="UN478" s="38"/>
      <c r="UO478" s="38"/>
      <c r="UP478" s="38"/>
      <c r="UQ478" s="38"/>
      <c r="UR478" s="38"/>
      <c r="US478" s="38"/>
      <c r="UT478" s="38"/>
      <c r="UU478" s="38"/>
      <c r="UV478" s="38"/>
      <c r="UW478" s="38"/>
      <c r="UX478" s="38"/>
      <c r="UY478" s="38"/>
      <c r="UZ478" s="38"/>
      <c r="VA478" s="38"/>
      <c r="VB478" s="38"/>
      <c r="VC478" s="38"/>
      <c r="VD478" s="38"/>
      <c r="VE478" s="38"/>
      <c r="VF478" s="38"/>
      <c r="VG478" s="38"/>
      <c r="VH478" s="38"/>
      <c r="VI478" s="38"/>
      <c r="VJ478" s="38"/>
      <c r="VK478" s="38"/>
      <c r="VL478" s="38"/>
      <c r="VM478" s="38"/>
      <c r="VN478" s="38"/>
      <c r="VO478" s="38"/>
      <c r="VP478" s="38"/>
      <c r="VQ478" s="38"/>
      <c r="VR478" s="38"/>
      <c r="VS478" s="38"/>
      <c r="VT478" s="38"/>
      <c r="VU478" s="38"/>
      <c r="VV478" s="38"/>
      <c r="VW478" s="38"/>
      <c r="VX478" s="38"/>
      <c r="VY478" s="38"/>
      <c r="VZ478" s="38"/>
      <c r="WA478" s="38"/>
      <c r="WB478" s="38"/>
      <c r="WC478" s="38"/>
      <c r="WD478" s="38"/>
    </row>
    <row r="479" spans="1:602" s="37" customFormat="1" ht="27" customHeight="1">
      <c r="A479" s="507"/>
      <c r="B479" s="557" t="s">
        <v>940</v>
      </c>
      <c r="C479" s="536"/>
      <c r="D479" s="51"/>
      <c r="E479" s="51"/>
      <c r="F479" s="51"/>
      <c r="G479" s="51"/>
      <c r="H479" s="51"/>
      <c r="I479" s="519" t="s">
        <v>14</v>
      </c>
      <c r="J479" s="519" t="s">
        <v>14</v>
      </c>
      <c r="K479" s="519" t="s">
        <v>939</v>
      </c>
      <c r="L479" s="519" t="s">
        <v>202</v>
      </c>
      <c r="M479" s="520">
        <v>406827.72</v>
      </c>
      <c r="N479" s="520">
        <v>406827.72</v>
      </c>
      <c r="O479" s="520">
        <v>399600</v>
      </c>
      <c r="P479" s="520">
        <v>399600</v>
      </c>
      <c r="Q479" s="520">
        <v>399600</v>
      </c>
      <c r="R479" s="520">
        <v>399600</v>
      </c>
      <c r="S479" s="514">
        <v>3</v>
      </c>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c r="DL479" s="38"/>
      <c r="DM479" s="38"/>
      <c r="DN479" s="38"/>
      <c r="DO479" s="38"/>
      <c r="DP479" s="38"/>
      <c r="DQ479" s="38"/>
      <c r="DR479" s="38"/>
      <c r="DS479" s="38"/>
      <c r="DT479" s="38"/>
      <c r="DU479" s="38"/>
      <c r="DV479" s="38"/>
      <c r="DW479" s="38"/>
      <c r="DX479" s="38"/>
      <c r="DY479" s="38"/>
      <c r="DZ479" s="38"/>
      <c r="EA479" s="38"/>
      <c r="EB479" s="38"/>
      <c r="EC479" s="38"/>
      <c r="ED479" s="38"/>
      <c r="EE479" s="38"/>
      <c r="EF479" s="38"/>
      <c r="EG479" s="38"/>
      <c r="EH479" s="38"/>
      <c r="EI479" s="38"/>
      <c r="EJ479" s="38"/>
      <c r="EK479" s="38"/>
      <c r="EL479" s="38"/>
      <c r="EM479" s="38"/>
      <c r="EN479" s="38"/>
      <c r="EO479" s="38"/>
      <c r="EP479" s="38"/>
      <c r="EQ479" s="38"/>
      <c r="ER479" s="38"/>
      <c r="ES479" s="38"/>
      <c r="ET479" s="38"/>
      <c r="EU479" s="38"/>
      <c r="EV479" s="38"/>
      <c r="EW479" s="38"/>
      <c r="EX479" s="38"/>
      <c r="EY479" s="38"/>
      <c r="EZ479" s="38"/>
      <c r="FA479" s="38"/>
      <c r="FB479" s="38"/>
      <c r="FC479" s="38"/>
      <c r="FD479" s="38"/>
      <c r="FE479" s="38"/>
      <c r="FF479" s="38"/>
      <c r="FG479" s="38"/>
      <c r="FH479" s="38"/>
      <c r="FI479" s="38"/>
      <c r="FJ479" s="38"/>
      <c r="FK479" s="38"/>
      <c r="FL479" s="38"/>
      <c r="FM479" s="38"/>
      <c r="FN479" s="38"/>
      <c r="FO479" s="38"/>
      <c r="FP479" s="38"/>
      <c r="FQ479" s="38"/>
      <c r="FR479" s="38"/>
      <c r="FS479" s="38"/>
      <c r="FT479" s="38"/>
      <c r="FU479" s="38"/>
      <c r="FV479" s="38"/>
      <c r="FW479" s="38"/>
      <c r="FX479" s="38"/>
      <c r="FY479" s="38"/>
      <c r="FZ479" s="38"/>
      <c r="GA479" s="38"/>
      <c r="GB479" s="38"/>
      <c r="GC479" s="38"/>
      <c r="GD479" s="38"/>
      <c r="GE479" s="38"/>
      <c r="GF479" s="38"/>
      <c r="GG479" s="38"/>
      <c r="GH479" s="38"/>
      <c r="GI479" s="38"/>
      <c r="GJ479" s="38"/>
      <c r="GK479" s="38"/>
      <c r="GL479" s="38"/>
      <c r="GM479" s="38"/>
      <c r="GN479" s="38"/>
      <c r="GO479" s="38"/>
      <c r="GP479" s="38"/>
      <c r="GQ479" s="38"/>
      <c r="GR479" s="38"/>
      <c r="GS479" s="38"/>
      <c r="GT479" s="38"/>
      <c r="GU479" s="38"/>
      <c r="GV479" s="38"/>
      <c r="GW479" s="38"/>
      <c r="GX479" s="38"/>
      <c r="GY479" s="38"/>
      <c r="GZ479" s="38"/>
      <c r="HA479" s="38"/>
      <c r="HB479" s="38"/>
      <c r="HC479" s="38"/>
      <c r="HD479" s="38"/>
      <c r="HE479" s="38"/>
      <c r="HF479" s="38"/>
      <c r="HG479" s="38"/>
      <c r="HH479" s="38"/>
      <c r="HI479" s="38"/>
      <c r="HJ479" s="38"/>
      <c r="HK479" s="38"/>
      <c r="HL479" s="38"/>
      <c r="HM479" s="38"/>
      <c r="HN479" s="38"/>
      <c r="HO479" s="38"/>
      <c r="HP479" s="38"/>
      <c r="HQ479" s="38"/>
      <c r="HR479" s="38"/>
      <c r="HS479" s="38"/>
      <c r="HT479" s="38"/>
      <c r="HU479" s="38"/>
      <c r="HV479" s="38"/>
      <c r="HW479" s="38"/>
      <c r="HX479" s="38"/>
      <c r="HY479" s="38"/>
      <c r="HZ479" s="38"/>
      <c r="IA479" s="38"/>
      <c r="IB479" s="38"/>
      <c r="IC479" s="38"/>
      <c r="ID479" s="38"/>
      <c r="IE479" s="38"/>
      <c r="IF479" s="38"/>
      <c r="IG479" s="38"/>
      <c r="IH479" s="38"/>
      <c r="II479" s="38"/>
      <c r="IJ479" s="38"/>
      <c r="IK479" s="38"/>
      <c r="IL479" s="38"/>
      <c r="IM479" s="38"/>
      <c r="IN479" s="38"/>
      <c r="IO479" s="38"/>
      <c r="IP479" s="38"/>
      <c r="IQ479" s="38"/>
      <c r="IR479" s="38"/>
      <c r="IS479" s="38"/>
      <c r="IT479" s="38"/>
      <c r="IU479" s="38"/>
      <c r="IV479" s="38"/>
      <c r="IW479" s="38"/>
      <c r="IX479" s="38"/>
      <c r="IY479" s="38"/>
      <c r="IZ479" s="38"/>
      <c r="JA479" s="38"/>
      <c r="JB479" s="38"/>
      <c r="JC479" s="38"/>
      <c r="JD479" s="38"/>
      <c r="JE479" s="38"/>
      <c r="JF479" s="38"/>
      <c r="JG479" s="38"/>
      <c r="JH479" s="38"/>
      <c r="JI479" s="38"/>
      <c r="JJ479" s="38"/>
      <c r="JK479" s="38"/>
      <c r="JL479" s="38"/>
      <c r="JM479" s="38"/>
      <c r="JN479" s="38"/>
      <c r="JO479" s="38"/>
      <c r="JP479" s="38"/>
      <c r="JQ479" s="38"/>
      <c r="JR479" s="38"/>
      <c r="JS479" s="38"/>
      <c r="JT479" s="38"/>
      <c r="JU479" s="38"/>
      <c r="JV479" s="38"/>
      <c r="JW479" s="38"/>
      <c r="JX479" s="38"/>
      <c r="JY479" s="38"/>
      <c r="JZ479" s="38"/>
      <c r="KA479" s="38"/>
      <c r="KB479" s="38"/>
      <c r="KC479" s="38"/>
      <c r="KD479" s="38"/>
      <c r="KE479" s="38"/>
      <c r="KF479" s="38"/>
      <c r="KG479" s="38"/>
      <c r="KH479" s="38"/>
      <c r="KI479" s="38"/>
      <c r="KJ479" s="38"/>
      <c r="KK479" s="38"/>
      <c r="KL479" s="38"/>
      <c r="KM479" s="38"/>
      <c r="KN479" s="38"/>
      <c r="KO479" s="38"/>
      <c r="KP479" s="38"/>
      <c r="KQ479" s="38"/>
      <c r="KR479" s="38"/>
      <c r="KS479" s="38"/>
      <c r="KT479" s="38"/>
      <c r="KU479" s="38"/>
      <c r="KV479" s="38"/>
      <c r="KW479" s="38"/>
      <c r="KX479" s="38"/>
      <c r="KY479" s="38"/>
      <c r="KZ479" s="38"/>
      <c r="LA479" s="38"/>
      <c r="LB479" s="38"/>
      <c r="LC479" s="38"/>
      <c r="LD479" s="38"/>
      <c r="LE479" s="38"/>
      <c r="LF479" s="38"/>
      <c r="LG479" s="38"/>
      <c r="LH479" s="38"/>
      <c r="LI479" s="38"/>
      <c r="LJ479" s="38"/>
      <c r="LK479" s="38"/>
      <c r="LL479" s="38"/>
      <c r="LM479" s="38"/>
      <c r="LN479" s="38"/>
      <c r="LO479" s="38"/>
      <c r="LP479" s="38"/>
      <c r="LQ479" s="38"/>
      <c r="LR479" s="38"/>
      <c r="LS479" s="38"/>
      <c r="LT479" s="38"/>
      <c r="LU479" s="38"/>
      <c r="LV479" s="38"/>
      <c r="LW479" s="38"/>
      <c r="LX479" s="38"/>
      <c r="LY479" s="38"/>
      <c r="LZ479" s="38"/>
      <c r="MA479" s="38"/>
      <c r="MB479" s="38"/>
      <c r="MC479" s="38"/>
      <c r="MD479" s="38"/>
      <c r="ME479" s="38"/>
      <c r="MF479" s="38"/>
      <c r="MG479" s="38"/>
      <c r="MH479" s="38"/>
      <c r="MI479" s="38"/>
      <c r="MJ479" s="38"/>
      <c r="MK479" s="38"/>
      <c r="ML479" s="38"/>
      <c r="MM479" s="38"/>
      <c r="MN479" s="38"/>
      <c r="MO479" s="38"/>
      <c r="MP479" s="38"/>
      <c r="MQ479" s="38"/>
      <c r="MR479" s="38"/>
      <c r="MS479" s="38"/>
      <c r="MT479" s="38"/>
      <c r="MU479" s="38"/>
      <c r="MV479" s="38"/>
      <c r="MW479" s="38"/>
      <c r="MX479" s="38"/>
      <c r="MY479" s="38"/>
      <c r="MZ479" s="38"/>
      <c r="NA479" s="38"/>
      <c r="NB479" s="38"/>
      <c r="NC479" s="38"/>
      <c r="ND479" s="38"/>
      <c r="NE479" s="38"/>
      <c r="NF479" s="38"/>
      <c r="NG479" s="38"/>
      <c r="NH479" s="38"/>
      <c r="NI479" s="38"/>
      <c r="NJ479" s="38"/>
      <c r="NK479" s="38"/>
      <c r="NL479" s="38"/>
      <c r="NM479" s="38"/>
      <c r="NN479" s="38"/>
      <c r="NO479" s="38"/>
      <c r="NP479" s="38"/>
      <c r="NQ479" s="38"/>
      <c r="NR479" s="38"/>
      <c r="NS479" s="38"/>
      <c r="NT479" s="38"/>
      <c r="NU479" s="38"/>
      <c r="NV479" s="38"/>
      <c r="NW479" s="38"/>
      <c r="NX479" s="38"/>
      <c r="NY479" s="38"/>
      <c r="NZ479" s="38"/>
      <c r="OA479" s="38"/>
      <c r="OB479" s="38"/>
      <c r="OC479" s="38"/>
      <c r="OD479" s="38"/>
      <c r="OE479" s="38"/>
      <c r="OF479" s="38"/>
      <c r="OG479" s="38"/>
      <c r="OH479" s="38"/>
      <c r="OI479" s="38"/>
      <c r="OJ479" s="38"/>
      <c r="OK479" s="38"/>
      <c r="OL479" s="38"/>
      <c r="OM479" s="38"/>
      <c r="ON479" s="38"/>
      <c r="OO479" s="38"/>
      <c r="OP479" s="38"/>
      <c r="OQ479" s="38"/>
      <c r="OR479" s="38"/>
      <c r="OS479" s="38"/>
      <c r="OT479" s="38"/>
      <c r="OU479" s="38"/>
      <c r="OV479" s="38"/>
      <c r="OW479" s="38"/>
      <c r="OX479" s="38"/>
      <c r="OY479" s="38"/>
      <c r="OZ479" s="38"/>
      <c r="PA479" s="38"/>
      <c r="PB479" s="38"/>
      <c r="PC479" s="38"/>
      <c r="PD479" s="38"/>
      <c r="PE479" s="38"/>
      <c r="PF479" s="38"/>
      <c r="PG479" s="38"/>
      <c r="PH479" s="38"/>
      <c r="PI479" s="38"/>
      <c r="PJ479" s="38"/>
      <c r="PK479" s="38"/>
      <c r="PL479" s="38"/>
      <c r="PM479" s="38"/>
      <c r="PN479" s="38"/>
      <c r="PO479" s="38"/>
      <c r="PP479" s="38"/>
      <c r="PQ479" s="38"/>
      <c r="PR479" s="38"/>
      <c r="PS479" s="38"/>
      <c r="PT479" s="38"/>
      <c r="PU479" s="38"/>
      <c r="PV479" s="38"/>
      <c r="PW479" s="38"/>
      <c r="PX479" s="38"/>
      <c r="PY479" s="38"/>
      <c r="PZ479" s="38"/>
      <c r="QA479" s="38"/>
      <c r="QB479" s="38"/>
      <c r="QC479" s="38"/>
      <c r="QD479" s="38"/>
      <c r="QE479" s="38"/>
      <c r="QF479" s="38"/>
      <c r="QG479" s="38"/>
      <c r="QH479" s="38"/>
      <c r="QI479" s="38"/>
      <c r="QJ479" s="38"/>
      <c r="QK479" s="38"/>
      <c r="QL479" s="38"/>
      <c r="QM479" s="38"/>
      <c r="QN479" s="38"/>
      <c r="QO479" s="38"/>
      <c r="QP479" s="38"/>
      <c r="QQ479" s="38"/>
      <c r="QR479" s="38"/>
      <c r="QS479" s="38"/>
      <c r="QT479" s="38"/>
      <c r="QU479" s="38"/>
      <c r="QV479" s="38"/>
      <c r="QW479" s="38"/>
      <c r="QX479" s="38"/>
      <c r="QY479" s="38"/>
      <c r="QZ479" s="38"/>
      <c r="RA479" s="38"/>
      <c r="RB479" s="38"/>
      <c r="RC479" s="38"/>
      <c r="RD479" s="38"/>
      <c r="RE479" s="38"/>
      <c r="RF479" s="38"/>
      <c r="RG479" s="38"/>
      <c r="RH479" s="38"/>
      <c r="RI479" s="38"/>
      <c r="RJ479" s="38"/>
      <c r="RK479" s="38"/>
      <c r="RL479" s="38"/>
      <c r="RM479" s="38"/>
      <c r="RN479" s="38"/>
      <c r="RO479" s="38"/>
      <c r="RP479" s="38"/>
      <c r="RQ479" s="38"/>
      <c r="RR479" s="38"/>
      <c r="RS479" s="38"/>
      <c r="RT479" s="38"/>
      <c r="RU479" s="38"/>
      <c r="RV479" s="38"/>
      <c r="RW479" s="38"/>
      <c r="RX479" s="38"/>
      <c r="RY479" s="38"/>
      <c r="RZ479" s="38"/>
      <c r="SA479" s="38"/>
      <c r="SB479" s="38"/>
      <c r="SC479" s="38"/>
      <c r="SD479" s="38"/>
      <c r="SE479" s="38"/>
      <c r="SF479" s="38"/>
      <c r="SG479" s="38"/>
      <c r="SH479" s="38"/>
      <c r="SI479" s="38"/>
      <c r="SJ479" s="38"/>
      <c r="SK479" s="38"/>
      <c r="SL479" s="38"/>
      <c r="SM479" s="38"/>
      <c r="SN479" s="38"/>
      <c r="SO479" s="38"/>
      <c r="SP479" s="38"/>
      <c r="SQ479" s="38"/>
      <c r="SR479" s="38"/>
      <c r="SS479" s="38"/>
      <c r="ST479" s="38"/>
      <c r="SU479" s="38"/>
      <c r="SV479" s="38"/>
      <c r="SW479" s="38"/>
      <c r="SX479" s="38"/>
      <c r="SY479" s="38"/>
      <c r="SZ479" s="38"/>
      <c r="TA479" s="38"/>
      <c r="TB479" s="38"/>
      <c r="TC479" s="38"/>
      <c r="TD479" s="38"/>
      <c r="TE479" s="38"/>
      <c r="TF479" s="38"/>
      <c r="TG479" s="38"/>
      <c r="TH479" s="38"/>
      <c r="TI479" s="38"/>
      <c r="TJ479" s="38"/>
      <c r="TK479" s="38"/>
      <c r="TL479" s="38"/>
      <c r="TM479" s="38"/>
      <c r="TN479" s="38"/>
      <c r="TO479" s="38"/>
      <c r="TP479" s="38"/>
      <c r="TQ479" s="38"/>
      <c r="TR479" s="38"/>
      <c r="TS479" s="38"/>
      <c r="TT479" s="38"/>
      <c r="TU479" s="38"/>
      <c r="TV479" s="38"/>
      <c r="TW479" s="38"/>
      <c r="TX479" s="38"/>
      <c r="TY479" s="38"/>
      <c r="TZ479" s="38"/>
      <c r="UA479" s="38"/>
      <c r="UB479" s="38"/>
      <c r="UC479" s="38"/>
      <c r="UD479" s="38"/>
      <c r="UE479" s="38"/>
      <c r="UF479" s="38"/>
      <c r="UG479" s="38"/>
      <c r="UH479" s="38"/>
      <c r="UI479" s="38"/>
      <c r="UJ479" s="38"/>
      <c r="UK479" s="38"/>
      <c r="UL479" s="38"/>
      <c r="UM479" s="38"/>
      <c r="UN479" s="38"/>
      <c r="UO479" s="38"/>
      <c r="UP479" s="38"/>
      <c r="UQ479" s="38"/>
      <c r="UR479" s="38"/>
      <c r="US479" s="38"/>
      <c r="UT479" s="38"/>
      <c r="UU479" s="38"/>
      <c r="UV479" s="38"/>
      <c r="UW479" s="38"/>
      <c r="UX479" s="38"/>
      <c r="UY479" s="38"/>
      <c r="UZ479" s="38"/>
      <c r="VA479" s="38"/>
      <c r="VB479" s="38"/>
      <c r="VC479" s="38"/>
      <c r="VD479" s="38"/>
      <c r="VE479" s="38"/>
      <c r="VF479" s="38"/>
      <c r="VG479" s="38"/>
      <c r="VH479" s="38"/>
      <c r="VI479" s="38"/>
      <c r="VJ479" s="38"/>
      <c r="VK479" s="38"/>
      <c r="VL479" s="38"/>
      <c r="VM479" s="38"/>
      <c r="VN479" s="38"/>
      <c r="VO479" s="38"/>
      <c r="VP479" s="38"/>
      <c r="VQ479" s="38"/>
      <c r="VR479" s="38"/>
      <c r="VS479" s="38"/>
      <c r="VT479" s="38"/>
      <c r="VU479" s="38"/>
      <c r="VV479" s="38"/>
      <c r="VW479" s="38"/>
      <c r="VX479" s="38"/>
      <c r="VY479" s="38"/>
      <c r="VZ479" s="38"/>
      <c r="WA479" s="38"/>
      <c r="WB479" s="38"/>
      <c r="WC479" s="38"/>
      <c r="WD479" s="38"/>
    </row>
    <row r="480" spans="1:602" s="39" customFormat="1" ht="96.75" customHeight="1">
      <c r="A480" s="507"/>
      <c r="B480" s="508" t="s">
        <v>941</v>
      </c>
      <c r="C480" s="527" t="s">
        <v>942</v>
      </c>
      <c r="D480" s="50" t="s">
        <v>787</v>
      </c>
      <c r="E480" s="55" t="s">
        <v>211</v>
      </c>
      <c r="F480" s="55" t="s">
        <v>136</v>
      </c>
      <c r="G480" s="518">
        <v>43901</v>
      </c>
      <c r="H480" s="55" t="s">
        <v>137</v>
      </c>
      <c r="I480" s="64" t="s">
        <v>14</v>
      </c>
      <c r="J480" s="64" t="s">
        <v>14</v>
      </c>
      <c r="K480" s="64" t="s">
        <v>638</v>
      </c>
      <c r="L480" s="64" t="s">
        <v>146</v>
      </c>
      <c r="M480" s="505">
        <f t="shared" ref="M480:R482" si="68">M481</f>
        <v>90000</v>
      </c>
      <c r="N480" s="505">
        <f t="shared" si="68"/>
        <v>90000</v>
      </c>
      <c r="O480" s="505">
        <f t="shared" si="68"/>
        <v>90000</v>
      </c>
      <c r="P480" s="541">
        <f t="shared" si="68"/>
        <v>90000</v>
      </c>
      <c r="Q480" s="505">
        <f t="shared" si="68"/>
        <v>90000</v>
      </c>
      <c r="R480" s="505">
        <f t="shared" si="68"/>
        <v>90000</v>
      </c>
      <c r="S480" s="580"/>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c r="DL480" s="38"/>
      <c r="DM480" s="38"/>
      <c r="DN480" s="38"/>
      <c r="DO480" s="38"/>
      <c r="DP480" s="38"/>
      <c r="DQ480" s="38"/>
      <c r="DR480" s="38"/>
      <c r="DS480" s="38"/>
      <c r="DT480" s="38"/>
      <c r="DU480" s="38"/>
      <c r="DV480" s="38"/>
      <c r="DW480" s="38"/>
      <c r="DX480" s="38"/>
      <c r="DY480" s="38"/>
      <c r="DZ480" s="38"/>
      <c r="EA480" s="38"/>
      <c r="EB480" s="38"/>
      <c r="EC480" s="38"/>
      <c r="ED480" s="38"/>
      <c r="EE480" s="38"/>
      <c r="EF480" s="38"/>
      <c r="EG480" s="38"/>
      <c r="EH480" s="38"/>
      <c r="EI480" s="38"/>
      <c r="EJ480" s="38"/>
      <c r="EK480" s="38"/>
      <c r="EL480" s="38"/>
      <c r="EM480" s="38"/>
      <c r="EN480" s="38"/>
      <c r="EO480" s="38"/>
      <c r="EP480" s="38"/>
      <c r="EQ480" s="38"/>
      <c r="ER480" s="38"/>
      <c r="ES480" s="38"/>
      <c r="ET480" s="38"/>
      <c r="EU480" s="38"/>
      <c r="EV480" s="38"/>
      <c r="EW480" s="38"/>
      <c r="EX480" s="38"/>
      <c r="EY480" s="38"/>
      <c r="EZ480" s="38"/>
      <c r="FA480" s="38"/>
      <c r="FB480" s="38"/>
      <c r="FC480" s="38"/>
      <c r="FD480" s="38"/>
      <c r="FE480" s="38"/>
      <c r="FF480" s="38"/>
      <c r="FG480" s="38"/>
      <c r="FH480" s="38"/>
      <c r="FI480" s="38"/>
      <c r="FJ480" s="38"/>
      <c r="FK480" s="38"/>
      <c r="FL480" s="38"/>
      <c r="FM480" s="38"/>
      <c r="FN480" s="38"/>
      <c r="FO480" s="38"/>
      <c r="FP480" s="38"/>
      <c r="FQ480" s="38"/>
      <c r="FR480" s="38"/>
      <c r="FS480" s="38"/>
      <c r="FT480" s="38"/>
      <c r="FU480" s="38"/>
      <c r="FV480" s="38"/>
      <c r="FW480" s="38"/>
      <c r="FX480" s="38"/>
      <c r="FY480" s="38"/>
      <c r="FZ480" s="38"/>
      <c r="GA480" s="38"/>
      <c r="GB480" s="38"/>
      <c r="GC480" s="38"/>
      <c r="GD480" s="38"/>
      <c r="GE480" s="38"/>
      <c r="GF480" s="38"/>
      <c r="GG480" s="38"/>
      <c r="GH480" s="38"/>
      <c r="GI480" s="38"/>
      <c r="GJ480" s="38"/>
      <c r="GK480" s="38"/>
      <c r="GL480" s="38"/>
      <c r="GM480" s="38"/>
      <c r="GN480" s="38"/>
      <c r="GO480" s="38"/>
      <c r="GP480" s="38"/>
      <c r="GQ480" s="38"/>
      <c r="GR480" s="38"/>
      <c r="GS480" s="38"/>
      <c r="GT480" s="38"/>
      <c r="GU480" s="38"/>
      <c r="GV480" s="38"/>
      <c r="GW480" s="38"/>
      <c r="GX480" s="38"/>
      <c r="GY480" s="38"/>
      <c r="GZ480" s="38"/>
      <c r="HA480" s="38"/>
      <c r="HB480" s="38"/>
      <c r="HC480" s="38"/>
      <c r="HD480" s="38"/>
      <c r="HE480" s="38"/>
      <c r="HF480" s="38"/>
      <c r="HG480" s="38"/>
      <c r="HH480" s="38"/>
      <c r="HI480" s="38"/>
      <c r="HJ480" s="38"/>
      <c r="HK480" s="38"/>
      <c r="HL480" s="38"/>
      <c r="HM480" s="38"/>
      <c r="HN480" s="38"/>
      <c r="HO480" s="38"/>
      <c r="HP480" s="38"/>
      <c r="HQ480" s="38"/>
      <c r="HR480" s="38"/>
      <c r="HS480" s="38"/>
      <c r="HT480" s="38"/>
      <c r="HU480" s="38"/>
      <c r="HV480" s="38"/>
      <c r="HW480" s="38"/>
      <c r="HX480" s="38"/>
      <c r="HY480" s="38"/>
      <c r="HZ480" s="38"/>
      <c r="IA480" s="38"/>
      <c r="IB480" s="38"/>
      <c r="IC480" s="38"/>
      <c r="ID480" s="38"/>
      <c r="IE480" s="38"/>
      <c r="IF480" s="38"/>
      <c r="IG480" s="38"/>
      <c r="IH480" s="38"/>
      <c r="II480" s="38"/>
      <c r="IJ480" s="38"/>
      <c r="IK480" s="38"/>
      <c r="IL480" s="38"/>
      <c r="IM480" s="38"/>
      <c r="IN480" s="38"/>
      <c r="IO480" s="38"/>
      <c r="IP480" s="38"/>
      <c r="IQ480" s="38"/>
      <c r="IR480" s="38"/>
      <c r="IS480" s="38"/>
      <c r="IT480" s="38"/>
      <c r="IU480" s="38"/>
      <c r="IV480" s="38"/>
      <c r="IW480" s="38"/>
      <c r="IX480" s="38"/>
      <c r="IY480" s="38"/>
      <c r="IZ480" s="38"/>
      <c r="JA480" s="38"/>
      <c r="JB480" s="38"/>
      <c r="JC480" s="38"/>
      <c r="JD480" s="38"/>
      <c r="JE480" s="38"/>
      <c r="JF480" s="38"/>
      <c r="JG480" s="38"/>
      <c r="JH480" s="38"/>
      <c r="JI480" s="38"/>
      <c r="JJ480" s="38"/>
      <c r="JK480" s="38"/>
      <c r="JL480" s="38"/>
      <c r="JM480" s="38"/>
      <c r="JN480" s="38"/>
      <c r="JO480" s="38"/>
      <c r="JP480" s="38"/>
      <c r="JQ480" s="38"/>
      <c r="JR480" s="38"/>
      <c r="JS480" s="38"/>
      <c r="JT480" s="38"/>
      <c r="JU480" s="38"/>
      <c r="JV480" s="38"/>
      <c r="JW480" s="38"/>
      <c r="JX480" s="38"/>
      <c r="JY480" s="38"/>
      <c r="JZ480" s="38"/>
      <c r="KA480" s="38"/>
      <c r="KB480" s="38"/>
      <c r="KC480" s="38"/>
      <c r="KD480" s="38"/>
      <c r="KE480" s="38"/>
      <c r="KF480" s="38"/>
      <c r="KG480" s="38"/>
      <c r="KH480" s="38"/>
      <c r="KI480" s="38"/>
      <c r="KJ480" s="38"/>
      <c r="KK480" s="38"/>
      <c r="KL480" s="38"/>
      <c r="KM480" s="38"/>
      <c r="KN480" s="38"/>
      <c r="KO480" s="38"/>
      <c r="KP480" s="38"/>
      <c r="KQ480" s="38"/>
      <c r="KR480" s="38"/>
      <c r="KS480" s="38"/>
      <c r="KT480" s="38"/>
      <c r="KU480" s="38"/>
      <c r="KV480" s="38"/>
      <c r="KW480" s="38"/>
      <c r="KX480" s="38"/>
      <c r="KY480" s="38"/>
      <c r="KZ480" s="38"/>
      <c r="LA480" s="38"/>
      <c r="LB480" s="38"/>
      <c r="LC480" s="38"/>
      <c r="LD480" s="38"/>
      <c r="LE480" s="38"/>
      <c r="LF480" s="38"/>
      <c r="LG480" s="38"/>
      <c r="LH480" s="38"/>
      <c r="LI480" s="38"/>
      <c r="LJ480" s="38"/>
      <c r="LK480" s="38"/>
      <c r="LL480" s="38"/>
      <c r="LM480" s="38"/>
      <c r="LN480" s="38"/>
      <c r="LO480" s="38"/>
      <c r="LP480" s="38"/>
      <c r="LQ480" s="38"/>
      <c r="LR480" s="38"/>
      <c r="LS480" s="38"/>
      <c r="LT480" s="38"/>
      <c r="LU480" s="38"/>
      <c r="LV480" s="38"/>
      <c r="LW480" s="38"/>
      <c r="LX480" s="38"/>
      <c r="LY480" s="38"/>
      <c r="LZ480" s="38"/>
      <c r="MA480" s="38"/>
      <c r="MB480" s="38"/>
      <c r="MC480" s="38"/>
      <c r="MD480" s="38"/>
      <c r="ME480" s="38"/>
      <c r="MF480" s="38"/>
      <c r="MG480" s="38"/>
      <c r="MH480" s="38"/>
      <c r="MI480" s="38"/>
      <c r="MJ480" s="38"/>
      <c r="MK480" s="38"/>
      <c r="ML480" s="38"/>
      <c r="MM480" s="38"/>
      <c r="MN480" s="38"/>
      <c r="MO480" s="38"/>
      <c r="MP480" s="38"/>
      <c r="MQ480" s="38"/>
      <c r="MR480" s="38"/>
      <c r="MS480" s="38"/>
      <c r="MT480" s="38"/>
      <c r="MU480" s="38"/>
      <c r="MV480" s="38"/>
      <c r="MW480" s="38"/>
      <c r="MX480" s="38"/>
      <c r="MY480" s="38"/>
      <c r="MZ480" s="38"/>
      <c r="NA480" s="38"/>
      <c r="NB480" s="38"/>
      <c r="NC480" s="38"/>
      <c r="ND480" s="38"/>
      <c r="NE480" s="38"/>
      <c r="NF480" s="38"/>
      <c r="NG480" s="38"/>
      <c r="NH480" s="38"/>
      <c r="NI480" s="38"/>
      <c r="NJ480" s="38"/>
      <c r="NK480" s="38"/>
      <c r="NL480" s="38"/>
      <c r="NM480" s="38"/>
      <c r="NN480" s="38"/>
      <c r="NO480" s="38"/>
      <c r="NP480" s="38"/>
      <c r="NQ480" s="38"/>
      <c r="NR480" s="38"/>
      <c r="NS480" s="38"/>
      <c r="NT480" s="38"/>
      <c r="NU480" s="38"/>
      <c r="NV480" s="38"/>
      <c r="NW480" s="38"/>
      <c r="NX480" s="38"/>
      <c r="NY480" s="38"/>
      <c r="NZ480" s="38"/>
      <c r="OA480" s="38"/>
      <c r="OB480" s="38"/>
      <c r="OC480" s="38"/>
      <c r="OD480" s="38"/>
      <c r="OE480" s="38"/>
      <c r="OF480" s="38"/>
      <c r="OG480" s="38"/>
      <c r="OH480" s="38"/>
      <c r="OI480" s="38"/>
      <c r="OJ480" s="38"/>
      <c r="OK480" s="38"/>
      <c r="OL480" s="38"/>
      <c r="OM480" s="38"/>
      <c r="ON480" s="38"/>
      <c r="OO480" s="38"/>
      <c r="OP480" s="38"/>
      <c r="OQ480" s="38"/>
      <c r="OR480" s="38"/>
      <c r="OS480" s="38"/>
      <c r="OT480" s="38"/>
      <c r="OU480" s="38"/>
      <c r="OV480" s="38"/>
      <c r="OW480" s="38"/>
      <c r="OX480" s="38"/>
      <c r="OY480" s="38"/>
      <c r="OZ480" s="38"/>
      <c r="PA480" s="38"/>
      <c r="PB480" s="38"/>
      <c r="PC480" s="38"/>
      <c r="PD480" s="38"/>
      <c r="PE480" s="38"/>
      <c r="PF480" s="38"/>
      <c r="PG480" s="38"/>
      <c r="PH480" s="38"/>
      <c r="PI480" s="38"/>
      <c r="PJ480" s="38"/>
      <c r="PK480" s="38"/>
      <c r="PL480" s="38"/>
      <c r="PM480" s="38"/>
      <c r="PN480" s="38"/>
      <c r="PO480" s="38"/>
      <c r="PP480" s="38"/>
      <c r="PQ480" s="38"/>
      <c r="PR480" s="38"/>
      <c r="PS480" s="38"/>
      <c r="PT480" s="38"/>
      <c r="PU480" s="38"/>
      <c r="PV480" s="38"/>
      <c r="PW480" s="38"/>
      <c r="PX480" s="38"/>
      <c r="PY480" s="38"/>
      <c r="PZ480" s="38"/>
      <c r="QA480" s="38"/>
      <c r="QB480" s="38"/>
      <c r="QC480" s="38"/>
      <c r="QD480" s="38"/>
      <c r="QE480" s="38"/>
      <c r="QF480" s="38"/>
      <c r="QG480" s="38"/>
      <c r="QH480" s="38"/>
      <c r="QI480" s="38"/>
      <c r="QJ480" s="38"/>
      <c r="QK480" s="38"/>
      <c r="QL480" s="38"/>
      <c r="QM480" s="38"/>
      <c r="QN480" s="38"/>
      <c r="QO480" s="38"/>
      <c r="QP480" s="38"/>
      <c r="QQ480" s="38"/>
      <c r="QR480" s="38"/>
      <c r="QS480" s="38"/>
      <c r="QT480" s="38"/>
      <c r="QU480" s="38"/>
      <c r="QV480" s="38"/>
      <c r="QW480" s="38"/>
      <c r="QX480" s="38"/>
      <c r="QY480" s="38"/>
      <c r="QZ480" s="38"/>
      <c r="RA480" s="38"/>
      <c r="RB480" s="38"/>
      <c r="RC480" s="38"/>
      <c r="RD480" s="38"/>
      <c r="RE480" s="38"/>
      <c r="RF480" s="38"/>
      <c r="RG480" s="38"/>
      <c r="RH480" s="38"/>
      <c r="RI480" s="38"/>
      <c r="RJ480" s="38"/>
      <c r="RK480" s="38"/>
      <c r="RL480" s="38"/>
      <c r="RM480" s="38"/>
      <c r="RN480" s="38"/>
      <c r="RO480" s="38"/>
      <c r="RP480" s="38"/>
      <c r="RQ480" s="38"/>
      <c r="RR480" s="38"/>
      <c r="RS480" s="38"/>
      <c r="RT480" s="38"/>
      <c r="RU480" s="38"/>
      <c r="RV480" s="38"/>
      <c r="RW480" s="38"/>
      <c r="RX480" s="38"/>
      <c r="RY480" s="38"/>
      <c r="RZ480" s="38"/>
      <c r="SA480" s="38"/>
      <c r="SB480" s="38"/>
      <c r="SC480" s="38"/>
      <c r="SD480" s="38"/>
      <c r="SE480" s="38"/>
      <c r="SF480" s="38"/>
      <c r="SG480" s="38"/>
      <c r="SH480" s="38"/>
      <c r="SI480" s="38"/>
      <c r="SJ480" s="38"/>
      <c r="SK480" s="38"/>
      <c r="SL480" s="38"/>
      <c r="SM480" s="38"/>
      <c r="SN480" s="38"/>
      <c r="SO480" s="38"/>
      <c r="SP480" s="38"/>
      <c r="SQ480" s="38"/>
      <c r="SR480" s="38"/>
      <c r="SS480" s="38"/>
      <c r="ST480" s="38"/>
      <c r="SU480" s="38"/>
      <c r="SV480" s="38"/>
      <c r="SW480" s="38"/>
      <c r="SX480" s="38"/>
      <c r="SY480" s="38"/>
      <c r="SZ480" s="38"/>
      <c r="TA480" s="38"/>
      <c r="TB480" s="38"/>
      <c r="TC480" s="38"/>
      <c r="TD480" s="38"/>
      <c r="TE480" s="38"/>
      <c r="TF480" s="38"/>
      <c r="TG480" s="38"/>
      <c r="TH480" s="38"/>
      <c r="TI480" s="38"/>
      <c r="TJ480" s="38"/>
      <c r="TK480" s="38"/>
      <c r="TL480" s="38"/>
      <c r="TM480" s="38"/>
      <c r="TN480" s="38"/>
      <c r="TO480" s="38"/>
      <c r="TP480" s="38"/>
      <c r="TQ480" s="38"/>
      <c r="TR480" s="38"/>
      <c r="TS480" s="38"/>
      <c r="TT480" s="38"/>
      <c r="TU480" s="38"/>
      <c r="TV480" s="38"/>
      <c r="TW480" s="38"/>
      <c r="TX480" s="38"/>
      <c r="TY480" s="38"/>
      <c r="TZ480" s="38"/>
      <c r="UA480" s="38"/>
      <c r="UB480" s="38"/>
      <c r="UC480" s="38"/>
      <c r="UD480" s="38"/>
      <c r="UE480" s="38"/>
      <c r="UF480" s="38"/>
      <c r="UG480" s="38"/>
      <c r="UH480" s="38"/>
      <c r="UI480" s="38"/>
      <c r="UJ480" s="38"/>
      <c r="UK480" s="38"/>
      <c r="UL480" s="38"/>
      <c r="UM480" s="38"/>
      <c r="UN480" s="38"/>
      <c r="UO480" s="38"/>
      <c r="UP480" s="38"/>
      <c r="UQ480" s="38"/>
      <c r="UR480" s="38"/>
      <c r="US480" s="38"/>
      <c r="UT480" s="38"/>
      <c r="UU480" s="38"/>
      <c r="UV480" s="38"/>
      <c r="UW480" s="38"/>
      <c r="UX480" s="38"/>
      <c r="UY480" s="38"/>
      <c r="UZ480" s="38"/>
      <c r="VA480" s="38"/>
      <c r="VB480" s="38"/>
      <c r="VC480" s="38"/>
      <c r="VD480" s="38"/>
      <c r="VE480" s="38"/>
      <c r="VF480" s="38"/>
      <c r="VG480" s="38"/>
      <c r="VH480" s="38"/>
      <c r="VI480" s="38"/>
      <c r="VJ480" s="38"/>
      <c r="VK480" s="38"/>
      <c r="VL480" s="38"/>
      <c r="VM480" s="38"/>
      <c r="VN480" s="38"/>
      <c r="VO480" s="38"/>
      <c r="VP480" s="38"/>
      <c r="VQ480" s="38"/>
      <c r="VR480" s="38"/>
      <c r="VS480" s="38"/>
      <c r="VT480" s="38"/>
      <c r="VU480" s="38"/>
      <c r="VV480" s="38"/>
      <c r="VW480" s="38"/>
      <c r="VX480" s="38"/>
      <c r="VY480" s="38"/>
      <c r="VZ480" s="38"/>
      <c r="WA480" s="38"/>
      <c r="WB480" s="38"/>
      <c r="WC480" s="38"/>
      <c r="WD480" s="38"/>
    </row>
    <row r="481" spans="1:602" s="37" customFormat="1" ht="101.25" customHeight="1">
      <c r="A481" s="507"/>
      <c r="B481" s="73"/>
      <c r="C481" s="536"/>
      <c r="D481" s="51"/>
      <c r="E481" s="51"/>
      <c r="F481" s="51"/>
      <c r="G481" s="51"/>
      <c r="H481" s="51"/>
      <c r="I481" s="533" t="s">
        <v>14</v>
      </c>
      <c r="J481" s="533" t="s">
        <v>14</v>
      </c>
      <c r="K481" s="533" t="s">
        <v>638</v>
      </c>
      <c r="L481" s="533" t="s">
        <v>202</v>
      </c>
      <c r="M481" s="520">
        <v>90000</v>
      </c>
      <c r="N481" s="520">
        <v>90000</v>
      </c>
      <c r="O481" s="520">
        <v>90000</v>
      </c>
      <c r="P481" s="534">
        <v>90000</v>
      </c>
      <c r="Q481" s="520">
        <v>90000</v>
      </c>
      <c r="R481" s="520">
        <v>90000</v>
      </c>
      <c r="S481" s="535">
        <v>3</v>
      </c>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c r="DL481" s="38"/>
      <c r="DM481" s="38"/>
      <c r="DN481" s="38"/>
      <c r="DO481" s="38"/>
      <c r="DP481" s="38"/>
      <c r="DQ481" s="38"/>
      <c r="DR481" s="38"/>
      <c r="DS481" s="38"/>
      <c r="DT481" s="38"/>
      <c r="DU481" s="38"/>
      <c r="DV481" s="38"/>
      <c r="DW481" s="38"/>
      <c r="DX481" s="38"/>
      <c r="DY481" s="38"/>
      <c r="DZ481" s="38"/>
      <c r="EA481" s="38"/>
      <c r="EB481" s="38"/>
      <c r="EC481" s="38"/>
      <c r="ED481" s="38"/>
      <c r="EE481" s="38"/>
      <c r="EF481" s="38"/>
      <c r="EG481" s="38"/>
      <c r="EH481" s="38"/>
      <c r="EI481" s="38"/>
      <c r="EJ481" s="38"/>
      <c r="EK481" s="38"/>
      <c r="EL481" s="38"/>
      <c r="EM481" s="38"/>
      <c r="EN481" s="38"/>
      <c r="EO481" s="38"/>
      <c r="EP481" s="38"/>
      <c r="EQ481" s="38"/>
      <c r="ER481" s="38"/>
      <c r="ES481" s="38"/>
      <c r="ET481" s="38"/>
      <c r="EU481" s="38"/>
      <c r="EV481" s="38"/>
      <c r="EW481" s="38"/>
      <c r="EX481" s="38"/>
      <c r="EY481" s="38"/>
      <c r="EZ481" s="38"/>
      <c r="FA481" s="38"/>
      <c r="FB481" s="38"/>
      <c r="FC481" s="38"/>
      <c r="FD481" s="38"/>
      <c r="FE481" s="38"/>
      <c r="FF481" s="38"/>
      <c r="FG481" s="38"/>
      <c r="FH481" s="38"/>
      <c r="FI481" s="38"/>
      <c r="FJ481" s="38"/>
      <c r="FK481" s="38"/>
      <c r="FL481" s="38"/>
      <c r="FM481" s="38"/>
      <c r="FN481" s="38"/>
      <c r="FO481" s="38"/>
      <c r="FP481" s="38"/>
      <c r="FQ481" s="38"/>
      <c r="FR481" s="38"/>
      <c r="FS481" s="38"/>
      <c r="FT481" s="38"/>
      <c r="FU481" s="38"/>
      <c r="FV481" s="38"/>
      <c r="FW481" s="38"/>
      <c r="FX481" s="38"/>
      <c r="FY481" s="38"/>
      <c r="FZ481" s="38"/>
      <c r="GA481" s="38"/>
      <c r="GB481" s="38"/>
      <c r="GC481" s="38"/>
      <c r="GD481" s="38"/>
      <c r="GE481" s="38"/>
      <c r="GF481" s="38"/>
      <c r="GG481" s="38"/>
      <c r="GH481" s="38"/>
      <c r="GI481" s="38"/>
      <c r="GJ481" s="38"/>
      <c r="GK481" s="38"/>
      <c r="GL481" s="38"/>
      <c r="GM481" s="38"/>
      <c r="GN481" s="38"/>
      <c r="GO481" s="38"/>
      <c r="GP481" s="38"/>
      <c r="GQ481" s="38"/>
      <c r="GR481" s="38"/>
      <c r="GS481" s="38"/>
      <c r="GT481" s="38"/>
      <c r="GU481" s="38"/>
      <c r="GV481" s="38"/>
      <c r="GW481" s="38"/>
      <c r="GX481" s="38"/>
      <c r="GY481" s="38"/>
      <c r="GZ481" s="38"/>
      <c r="HA481" s="38"/>
      <c r="HB481" s="38"/>
      <c r="HC481" s="38"/>
      <c r="HD481" s="38"/>
      <c r="HE481" s="38"/>
      <c r="HF481" s="38"/>
      <c r="HG481" s="38"/>
      <c r="HH481" s="38"/>
      <c r="HI481" s="38"/>
      <c r="HJ481" s="38"/>
      <c r="HK481" s="38"/>
      <c r="HL481" s="38"/>
      <c r="HM481" s="38"/>
      <c r="HN481" s="38"/>
      <c r="HO481" s="38"/>
      <c r="HP481" s="38"/>
      <c r="HQ481" s="38"/>
      <c r="HR481" s="38"/>
      <c r="HS481" s="38"/>
      <c r="HT481" s="38"/>
      <c r="HU481" s="38"/>
      <c r="HV481" s="38"/>
      <c r="HW481" s="38"/>
      <c r="HX481" s="38"/>
      <c r="HY481" s="38"/>
      <c r="HZ481" s="38"/>
      <c r="IA481" s="38"/>
      <c r="IB481" s="38"/>
      <c r="IC481" s="38"/>
      <c r="ID481" s="38"/>
      <c r="IE481" s="38"/>
      <c r="IF481" s="38"/>
      <c r="IG481" s="38"/>
      <c r="IH481" s="38"/>
      <c r="II481" s="38"/>
      <c r="IJ481" s="38"/>
      <c r="IK481" s="38"/>
      <c r="IL481" s="38"/>
      <c r="IM481" s="38"/>
      <c r="IN481" s="38"/>
      <c r="IO481" s="38"/>
      <c r="IP481" s="38"/>
      <c r="IQ481" s="38"/>
      <c r="IR481" s="38"/>
      <c r="IS481" s="38"/>
      <c r="IT481" s="38"/>
      <c r="IU481" s="38"/>
      <c r="IV481" s="38"/>
      <c r="IW481" s="38"/>
      <c r="IX481" s="38"/>
      <c r="IY481" s="38"/>
      <c r="IZ481" s="38"/>
      <c r="JA481" s="38"/>
      <c r="JB481" s="38"/>
      <c r="JC481" s="38"/>
      <c r="JD481" s="38"/>
      <c r="JE481" s="38"/>
      <c r="JF481" s="38"/>
      <c r="JG481" s="38"/>
      <c r="JH481" s="38"/>
      <c r="JI481" s="38"/>
      <c r="JJ481" s="38"/>
      <c r="JK481" s="38"/>
      <c r="JL481" s="38"/>
      <c r="JM481" s="38"/>
      <c r="JN481" s="38"/>
      <c r="JO481" s="38"/>
      <c r="JP481" s="38"/>
      <c r="JQ481" s="38"/>
      <c r="JR481" s="38"/>
      <c r="JS481" s="38"/>
      <c r="JT481" s="38"/>
      <c r="JU481" s="38"/>
      <c r="JV481" s="38"/>
      <c r="JW481" s="38"/>
      <c r="JX481" s="38"/>
      <c r="JY481" s="38"/>
      <c r="JZ481" s="38"/>
      <c r="KA481" s="38"/>
      <c r="KB481" s="38"/>
      <c r="KC481" s="38"/>
      <c r="KD481" s="38"/>
      <c r="KE481" s="38"/>
      <c r="KF481" s="38"/>
      <c r="KG481" s="38"/>
      <c r="KH481" s="38"/>
      <c r="KI481" s="38"/>
      <c r="KJ481" s="38"/>
      <c r="KK481" s="38"/>
      <c r="KL481" s="38"/>
      <c r="KM481" s="38"/>
      <c r="KN481" s="38"/>
      <c r="KO481" s="38"/>
      <c r="KP481" s="38"/>
      <c r="KQ481" s="38"/>
      <c r="KR481" s="38"/>
      <c r="KS481" s="38"/>
      <c r="KT481" s="38"/>
      <c r="KU481" s="38"/>
      <c r="KV481" s="38"/>
      <c r="KW481" s="38"/>
      <c r="KX481" s="38"/>
      <c r="KY481" s="38"/>
      <c r="KZ481" s="38"/>
      <c r="LA481" s="38"/>
      <c r="LB481" s="38"/>
      <c r="LC481" s="38"/>
      <c r="LD481" s="38"/>
      <c r="LE481" s="38"/>
      <c r="LF481" s="38"/>
      <c r="LG481" s="38"/>
      <c r="LH481" s="38"/>
      <c r="LI481" s="38"/>
      <c r="LJ481" s="38"/>
      <c r="LK481" s="38"/>
      <c r="LL481" s="38"/>
      <c r="LM481" s="38"/>
      <c r="LN481" s="38"/>
      <c r="LO481" s="38"/>
      <c r="LP481" s="38"/>
      <c r="LQ481" s="38"/>
      <c r="LR481" s="38"/>
      <c r="LS481" s="38"/>
      <c r="LT481" s="38"/>
      <c r="LU481" s="38"/>
      <c r="LV481" s="38"/>
      <c r="LW481" s="38"/>
      <c r="LX481" s="38"/>
      <c r="LY481" s="38"/>
      <c r="LZ481" s="38"/>
      <c r="MA481" s="38"/>
      <c r="MB481" s="38"/>
      <c r="MC481" s="38"/>
      <c r="MD481" s="38"/>
      <c r="ME481" s="38"/>
      <c r="MF481" s="38"/>
      <c r="MG481" s="38"/>
      <c r="MH481" s="38"/>
      <c r="MI481" s="38"/>
      <c r="MJ481" s="38"/>
      <c r="MK481" s="38"/>
      <c r="ML481" s="38"/>
      <c r="MM481" s="38"/>
      <c r="MN481" s="38"/>
      <c r="MO481" s="38"/>
      <c r="MP481" s="38"/>
      <c r="MQ481" s="38"/>
      <c r="MR481" s="38"/>
      <c r="MS481" s="38"/>
      <c r="MT481" s="38"/>
      <c r="MU481" s="38"/>
      <c r="MV481" s="38"/>
      <c r="MW481" s="38"/>
      <c r="MX481" s="38"/>
      <c r="MY481" s="38"/>
      <c r="MZ481" s="38"/>
      <c r="NA481" s="38"/>
      <c r="NB481" s="38"/>
      <c r="NC481" s="38"/>
      <c r="ND481" s="38"/>
      <c r="NE481" s="38"/>
      <c r="NF481" s="38"/>
      <c r="NG481" s="38"/>
      <c r="NH481" s="38"/>
      <c r="NI481" s="38"/>
      <c r="NJ481" s="38"/>
      <c r="NK481" s="38"/>
      <c r="NL481" s="38"/>
      <c r="NM481" s="38"/>
      <c r="NN481" s="38"/>
      <c r="NO481" s="38"/>
      <c r="NP481" s="38"/>
      <c r="NQ481" s="38"/>
      <c r="NR481" s="38"/>
      <c r="NS481" s="38"/>
      <c r="NT481" s="38"/>
      <c r="NU481" s="38"/>
      <c r="NV481" s="38"/>
      <c r="NW481" s="38"/>
      <c r="NX481" s="38"/>
      <c r="NY481" s="38"/>
      <c r="NZ481" s="38"/>
      <c r="OA481" s="38"/>
      <c r="OB481" s="38"/>
      <c r="OC481" s="38"/>
      <c r="OD481" s="38"/>
      <c r="OE481" s="38"/>
      <c r="OF481" s="38"/>
      <c r="OG481" s="38"/>
      <c r="OH481" s="38"/>
      <c r="OI481" s="38"/>
      <c r="OJ481" s="38"/>
      <c r="OK481" s="38"/>
      <c r="OL481" s="38"/>
      <c r="OM481" s="38"/>
      <c r="ON481" s="38"/>
      <c r="OO481" s="38"/>
      <c r="OP481" s="38"/>
      <c r="OQ481" s="38"/>
      <c r="OR481" s="38"/>
      <c r="OS481" s="38"/>
      <c r="OT481" s="38"/>
      <c r="OU481" s="38"/>
      <c r="OV481" s="38"/>
      <c r="OW481" s="38"/>
      <c r="OX481" s="38"/>
      <c r="OY481" s="38"/>
      <c r="OZ481" s="38"/>
      <c r="PA481" s="38"/>
      <c r="PB481" s="38"/>
      <c r="PC481" s="38"/>
      <c r="PD481" s="38"/>
      <c r="PE481" s="38"/>
      <c r="PF481" s="38"/>
      <c r="PG481" s="38"/>
      <c r="PH481" s="38"/>
      <c r="PI481" s="38"/>
      <c r="PJ481" s="38"/>
      <c r="PK481" s="38"/>
      <c r="PL481" s="38"/>
      <c r="PM481" s="38"/>
      <c r="PN481" s="38"/>
      <c r="PO481" s="38"/>
      <c r="PP481" s="38"/>
      <c r="PQ481" s="38"/>
      <c r="PR481" s="38"/>
      <c r="PS481" s="38"/>
      <c r="PT481" s="38"/>
      <c r="PU481" s="38"/>
      <c r="PV481" s="38"/>
      <c r="PW481" s="38"/>
      <c r="PX481" s="38"/>
      <c r="PY481" s="38"/>
      <c r="PZ481" s="38"/>
      <c r="QA481" s="38"/>
      <c r="QB481" s="38"/>
      <c r="QC481" s="38"/>
      <c r="QD481" s="38"/>
      <c r="QE481" s="38"/>
      <c r="QF481" s="38"/>
      <c r="QG481" s="38"/>
      <c r="QH481" s="38"/>
      <c r="QI481" s="38"/>
      <c r="QJ481" s="38"/>
      <c r="QK481" s="38"/>
      <c r="QL481" s="38"/>
      <c r="QM481" s="38"/>
      <c r="QN481" s="38"/>
      <c r="QO481" s="38"/>
      <c r="QP481" s="38"/>
      <c r="QQ481" s="38"/>
      <c r="QR481" s="38"/>
      <c r="QS481" s="38"/>
      <c r="QT481" s="38"/>
      <c r="QU481" s="38"/>
      <c r="QV481" s="38"/>
      <c r="QW481" s="38"/>
      <c r="QX481" s="38"/>
      <c r="QY481" s="38"/>
      <c r="QZ481" s="38"/>
      <c r="RA481" s="38"/>
      <c r="RB481" s="38"/>
      <c r="RC481" s="38"/>
      <c r="RD481" s="38"/>
      <c r="RE481" s="38"/>
      <c r="RF481" s="38"/>
      <c r="RG481" s="38"/>
      <c r="RH481" s="38"/>
      <c r="RI481" s="38"/>
      <c r="RJ481" s="38"/>
      <c r="RK481" s="38"/>
      <c r="RL481" s="38"/>
      <c r="RM481" s="38"/>
      <c r="RN481" s="38"/>
      <c r="RO481" s="38"/>
      <c r="RP481" s="38"/>
      <c r="RQ481" s="38"/>
      <c r="RR481" s="38"/>
      <c r="RS481" s="38"/>
      <c r="RT481" s="38"/>
      <c r="RU481" s="38"/>
      <c r="RV481" s="38"/>
      <c r="RW481" s="38"/>
      <c r="RX481" s="38"/>
      <c r="RY481" s="38"/>
      <c r="RZ481" s="38"/>
      <c r="SA481" s="38"/>
      <c r="SB481" s="38"/>
      <c r="SC481" s="38"/>
      <c r="SD481" s="38"/>
      <c r="SE481" s="38"/>
      <c r="SF481" s="38"/>
      <c r="SG481" s="38"/>
      <c r="SH481" s="38"/>
      <c r="SI481" s="38"/>
      <c r="SJ481" s="38"/>
      <c r="SK481" s="38"/>
      <c r="SL481" s="38"/>
      <c r="SM481" s="38"/>
      <c r="SN481" s="38"/>
      <c r="SO481" s="38"/>
      <c r="SP481" s="38"/>
      <c r="SQ481" s="38"/>
      <c r="SR481" s="38"/>
      <c r="SS481" s="38"/>
      <c r="ST481" s="38"/>
      <c r="SU481" s="38"/>
      <c r="SV481" s="38"/>
      <c r="SW481" s="38"/>
      <c r="SX481" s="38"/>
      <c r="SY481" s="38"/>
      <c r="SZ481" s="38"/>
      <c r="TA481" s="38"/>
      <c r="TB481" s="38"/>
      <c r="TC481" s="38"/>
      <c r="TD481" s="38"/>
      <c r="TE481" s="38"/>
      <c r="TF481" s="38"/>
      <c r="TG481" s="38"/>
      <c r="TH481" s="38"/>
      <c r="TI481" s="38"/>
      <c r="TJ481" s="38"/>
      <c r="TK481" s="38"/>
      <c r="TL481" s="38"/>
      <c r="TM481" s="38"/>
      <c r="TN481" s="38"/>
      <c r="TO481" s="38"/>
      <c r="TP481" s="38"/>
      <c r="TQ481" s="38"/>
      <c r="TR481" s="38"/>
      <c r="TS481" s="38"/>
      <c r="TT481" s="38"/>
      <c r="TU481" s="38"/>
      <c r="TV481" s="38"/>
      <c r="TW481" s="38"/>
      <c r="TX481" s="38"/>
      <c r="TY481" s="38"/>
      <c r="TZ481" s="38"/>
      <c r="UA481" s="38"/>
      <c r="UB481" s="38"/>
      <c r="UC481" s="38"/>
      <c r="UD481" s="38"/>
      <c r="UE481" s="38"/>
      <c r="UF481" s="38"/>
      <c r="UG481" s="38"/>
      <c r="UH481" s="38"/>
      <c r="UI481" s="38"/>
      <c r="UJ481" s="38"/>
      <c r="UK481" s="38"/>
      <c r="UL481" s="38"/>
      <c r="UM481" s="38"/>
      <c r="UN481" s="38"/>
      <c r="UO481" s="38"/>
      <c r="UP481" s="38"/>
      <c r="UQ481" s="38"/>
      <c r="UR481" s="38"/>
      <c r="US481" s="38"/>
      <c r="UT481" s="38"/>
      <c r="UU481" s="38"/>
      <c r="UV481" s="38"/>
      <c r="UW481" s="38"/>
      <c r="UX481" s="38"/>
      <c r="UY481" s="38"/>
      <c r="UZ481" s="38"/>
      <c r="VA481" s="38"/>
      <c r="VB481" s="38"/>
      <c r="VC481" s="38"/>
      <c r="VD481" s="38"/>
      <c r="VE481" s="38"/>
      <c r="VF481" s="38"/>
      <c r="VG481" s="38"/>
      <c r="VH481" s="38"/>
      <c r="VI481" s="38"/>
      <c r="VJ481" s="38"/>
      <c r="VK481" s="38"/>
      <c r="VL481" s="38"/>
      <c r="VM481" s="38"/>
      <c r="VN481" s="38"/>
      <c r="VO481" s="38"/>
      <c r="VP481" s="38"/>
      <c r="VQ481" s="38"/>
      <c r="VR481" s="38"/>
      <c r="VS481" s="38"/>
      <c r="VT481" s="38"/>
      <c r="VU481" s="38"/>
      <c r="VV481" s="38"/>
      <c r="VW481" s="38"/>
      <c r="VX481" s="38"/>
      <c r="VY481" s="38"/>
      <c r="VZ481" s="38"/>
      <c r="WA481" s="38"/>
      <c r="WB481" s="38"/>
      <c r="WC481" s="38"/>
      <c r="WD481" s="38"/>
    </row>
    <row r="482" spans="1:602" s="39" customFormat="1" ht="92.25" customHeight="1">
      <c r="A482" s="507"/>
      <c r="B482" s="508" t="s">
        <v>943</v>
      </c>
      <c r="C482" s="527" t="s">
        <v>944</v>
      </c>
      <c r="D482" s="50" t="s">
        <v>945</v>
      </c>
      <c r="E482" s="55" t="s">
        <v>211</v>
      </c>
      <c r="F482" s="55" t="s">
        <v>136</v>
      </c>
      <c r="G482" s="518">
        <v>43901</v>
      </c>
      <c r="H482" s="55" t="s">
        <v>137</v>
      </c>
      <c r="I482" s="64" t="s">
        <v>14</v>
      </c>
      <c r="J482" s="64" t="s">
        <v>14</v>
      </c>
      <c r="K482" s="64" t="s">
        <v>946</v>
      </c>
      <c r="L482" s="64" t="s">
        <v>146</v>
      </c>
      <c r="M482" s="505">
        <f>M483</f>
        <v>25015</v>
      </c>
      <c r="N482" s="505">
        <f>N483</f>
        <v>25015</v>
      </c>
      <c r="O482" s="505">
        <f t="shared" si="68"/>
        <v>25000</v>
      </c>
      <c r="P482" s="541">
        <v>25000</v>
      </c>
      <c r="Q482" s="505">
        <v>25000</v>
      </c>
      <c r="R482" s="505">
        <f>R483</f>
        <v>25000</v>
      </c>
      <c r="S482" s="580"/>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c r="DL482" s="38"/>
      <c r="DM482" s="38"/>
      <c r="DN482" s="38"/>
      <c r="DO482" s="38"/>
      <c r="DP482" s="38"/>
      <c r="DQ482" s="38"/>
      <c r="DR482" s="38"/>
      <c r="DS482" s="38"/>
      <c r="DT482" s="38"/>
      <c r="DU482" s="38"/>
      <c r="DV482" s="38"/>
      <c r="DW482" s="38"/>
      <c r="DX482" s="38"/>
      <c r="DY482" s="38"/>
      <c r="DZ482" s="38"/>
      <c r="EA482" s="38"/>
      <c r="EB482" s="38"/>
      <c r="EC482" s="38"/>
      <c r="ED482" s="38"/>
      <c r="EE482" s="38"/>
      <c r="EF482" s="38"/>
      <c r="EG482" s="38"/>
      <c r="EH482" s="38"/>
      <c r="EI482" s="38"/>
      <c r="EJ482" s="38"/>
      <c r="EK482" s="38"/>
      <c r="EL482" s="38"/>
      <c r="EM482" s="38"/>
      <c r="EN482" s="38"/>
      <c r="EO482" s="38"/>
      <c r="EP482" s="38"/>
      <c r="EQ482" s="38"/>
      <c r="ER482" s="38"/>
      <c r="ES482" s="38"/>
      <c r="ET482" s="38"/>
      <c r="EU482" s="38"/>
      <c r="EV482" s="38"/>
      <c r="EW482" s="38"/>
      <c r="EX482" s="38"/>
      <c r="EY482" s="38"/>
      <c r="EZ482" s="38"/>
      <c r="FA482" s="38"/>
      <c r="FB482" s="38"/>
      <c r="FC482" s="38"/>
      <c r="FD482" s="38"/>
      <c r="FE482" s="38"/>
      <c r="FF482" s="38"/>
      <c r="FG482" s="38"/>
      <c r="FH482" s="38"/>
      <c r="FI482" s="38"/>
      <c r="FJ482" s="38"/>
      <c r="FK482" s="38"/>
      <c r="FL482" s="38"/>
      <c r="FM482" s="38"/>
      <c r="FN482" s="38"/>
      <c r="FO482" s="38"/>
      <c r="FP482" s="38"/>
      <c r="FQ482" s="38"/>
      <c r="FR482" s="38"/>
      <c r="FS482" s="38"/>
      <c r="FT482" s="38"/>
      <c r="FU482" s="38"/>
      <c r="FV482" s="38"/>
      <c r="FW482" s="38"/>
      <c r="FX482" s="38"/>
      <c r="FY482" s="38"/>
      <c r="FZ482" s="38"/>
      <c r="GA482" s="38"/>
      <c r="GB482" s="38"/>
      <c r="GC482" s="38"/>
      <c r="GD482" s="38"/>
      <c r="GE482" s="38"/>
      <c r="GF482" s="38"/>
      <c r="GG482" s="38"/>
      <c r="GH482" s="38"/>
      <c r="GI482" s="38"/>
      <c r="GJ482" s="38"/>
      <c r="GK482" s="38"/>
      <c r="GL482" s="38"/>
      <c r="GM482" s="38"/>
      <c r="GN482" s="38"/>
      <c r="GO482" s="38"/>
      <c r="GP482" s="38"/>
      <c r="GQ482" s="38"/>
      <c r="GR482" s="38"/>
      <c r="GS482" s="38"/>
      <c r="GT482" s="38"/>
      <c r="GU482" s="38"/>
      <c r="GV482" s="38"/>
      <c r="GW482" s="38"/>
      <c r="GX482" s="38"/>
      <c r="GY482" s="38"/>
      <c r="GZ482" s="38"/>
      <c r="HA482" s="38"/>
      <c r="HB482" s="38"/>
      <c r="HC482" s="38"/>
      <c r="HD482" s="38"/>
      <c r="HE482" s="38"/>
      <c r="HF482" s="38"/>
      <c r="HG482" s="38"/>
      <c r="HH482" s="38"/>
      <c r="HI482" s="38"/>
      <c r="HJ482" s="38"/>
      <c r="HK482" s="38"/>
      <c r="HL482" s="38"/>
      <c r="HM482" s="38"/>
      <c r="HN482" s="38"/>
      <c r="HO482" s="38"/>
      <c r="HP482" s="38"/>
      <c r="HQ482" s="38"/>
      <c r="HR482" s="38"/>
      <c r="HS482" s="38"/>
      <c r="HT482" s="38"/>
      <c r="HU482" s="38"/>
      <c r="HV482" s="38"/>
      <c r="HW482" s="38"/>
      <c r="HX482" s="38"/>
      <c r="HY482" s="38"/>
      <c r="HZ482" s="38"/>
      <c r="IA482" s="38"/>
      <c r="IB482" s="38"/>
      <c r="IC482" s="38"/>
      <c r="ID482" s="38"/>
      <c r="IE482" s="38"/>
      <c r="IF482" s="38"/>
      <c r="IG482" s="38"/>
      <c r="IH482" s="38"/>
      <c r="II482" s="38"/>
      <c r="IJ482" s="38"/>
      <c r="IK482" s="38"/>
      <c r="IL482" s="38"/>
      <c r="IM482" s="38"/>
      <c r="IN482" s="38"/>
      <c r="IO482" s="38"/>
      <c r="IP482" s="38"/>
      <c r="IQ482" s="38"/>
      <c r="IR482" s="38"/>
      <c r="IS482" s="38"/>
      <c r="IT482" s="38"/>
      <c r="IU482" s="38"/>
      <c r="IV482" s="38"/>
      <c r="IW482" s="38"/>
      <c r="IX482" s="38"/>
      <c r="IY482" s="38"/>
      <c r="IZ482" s="38"/>
      <c r="JA482" s="38"/>
      <c r="JB482" s="38"/>
      <c r="JC482" s="38"/>
      <c r="JD482" s="38"/>
      <c r="JE482" s="38"/>
      <c r="JF482" s="38"/>
      <c r="JG482" s="38"/>
      <c r="JH482" s="38"/>
      <c r="JI482" s="38"/>
      <c r="JJ482" s="38"/>
      <c r="JK482" s="38"/>
      <c r="JL482" s="38"/>
      <c r="JM482" s="38"/>
      <c r="JN482" s="38"/>
      <c r="JO482" s="38"/>
      <c r="JP482" s="38"/>
      <c r="JQ482" s="38"/>
      <c r="JR482" s="38"/>
      <c r="JS482" s="38"/>
      <c r="JT482" s="38"/>
      <c r="JU482" s="38"/>
      <c r="JV482" s="38"/>
      <c r="JW482" s="38"/>
      <c r="JX482" s="38"/>
      <c r="JY482" s="38"/>
      <c r="JZ482" s="38"/>
      <c r="KA482" s="38"/>
      <c r="KB482" s="38"/>
      <c r="KC482" s="38"/>
      <c r="KD482" s="38"/>
      <c r="KE482" s="38"/>
      <c r="KF482" s="38"/>
      <c r="KG482" s="38"/>
      <c r="KH482" s="38"/>
      <c r="KI482" s="38"/>
      <c r="KJ482" s="38"/>
      <c r="KK482" s="38"/>
      <c r="KL482" s="38"/>
      <c r="KM482" s="38"/>
      <c r="KN482" s="38"/>
      <c r="KO482" s="38"/>
      <c r="KP482" s="38"/>
      <c r="KQ482" s="38"/>
      <c r="KR482" s="38"/>
      <c r="KS482" s="38"/>
      <c r="KT482" s="38"/>
      <c r="KU482" s="38"/>
      <c r="KV482" s="38"/>
      <c r="KW482" s="38"/>
      <c r="KX482" s="38"/>
      <c r="KY482" s="38"/>
      <c r="KZ482" s="38"/>
      <c r="LA482" s="38"/>
      <c r="LB482" s="38"/>
      <c r="LC482" s="38"/>
      <c r="LD482" s="38"/>
      <c r="LE482" s="38"/>
      <c r="LF482" s="38"/>
      <c r="LG482" s="38"/>
      <c r="LH482" s="38"/>
      <c r="LI482" s="38"/>
      <c r="LJ482" s="38"/>
      <c r="LK482" s="38"/>
      <c r="LL482" s="38"/>
      <c r="LM482" s="38"/>
      <c r="LN482" s="38"/>
      <c r="LO482" s="38"/>
      <c r="LP482" s="38"/>
      <c r="LQ482" s="38"/>
      <c r="LR482" s="38"/>
      <c r="LS482" s="38"/>
      <c r="LT482" s="38"/>
      <c r="LU482" s="38"/>
      <c r="LV482" s="38"/>
      <c r="LW482" s="38"/>
      <c r="LX482" s="38"/>
      <c r="LY482" s="38"/>
      <c r="LZ482" s="38"/>
      <c r="MA482" s="38"/>
      <c r="MB482" s="38"/>
      <c r="MC482" s="38"/>
      <c r="MD482" s="38"/>
      <c r="ME482" s="38"/>
      <c r="MF482" s="38"/>
      <c r="MG482" s="38"/>
      <c r="MH482" s="38"/>
      <c r="MI482" s="38"/>
      <c r="MJ482" s="38"/>
      <c r="MK482" s="38"/>
      <c r="ML482" s="38"/>
      <c r="MM482" s="38"/>
      <c r="MN482" s="38"/>
      <c r="MO482" s="38"/>
      <c r="MP482" s="38"/>
      <c r="MQ482" s="38"/>
      <c r="MR482" s="38"/>
      <c r="MS482" s="38"/>
      <c r="MT482" s="38"/>
      <c r="MU482" s="38"/>
      <c r="MV482" s="38"/>
      <c r="MW482" s="38"/>
      <c r="MX482" s="38"/>
      <c r="MY482" s="38"/>
      <c r="MZ482" s="38"/>
      <c r="NA482" s="38"/>
      <c r="NB482" s="38"/>
      <c r="NC482" s="38"/>
      <c r="ND482" s="38"/>
      <c r="NE482" s="38"/>
      <c r="NF482" s="38"/>
      <c r="NG482" s="38"/>
      <c r="NH482" s="38"/>
      <c r="NI482" s="38"/>
      <c r="NJ482" s="38"/>
      <c r="NK482" s="38"/>
      <c r="NL482" s="38"/>
      <c r="NM482" s="38"/>
      <c r="NN482" s="38"/>
      <c r="NO482" s="38"/>
      <c r="NP482" s="38"/>
      <c r="NQ482" s="38"/>
      <c r="NR482" s="38"/>
      <c r="NS482" s="38"/>
      <c r="NT482" s="38"/>
      <c r="NU482" s="38"/>
      <c r="NV482" s="38"/>
      <c r="NW482" s="38"/>
      <c r="NX482" s="38"/>
      <c r="NY482" s="38"/>
      <c r="NZ482" s="38"/>
      <c r="OA482" s="38"/>
      <c r="OB482" s="38"/>
      <c r="OC482" s="38"/>
      <c r="OD482" s="38"/>
      <c r="OE482" s="38"/>
      <c r="OF482" s="38"/>
      <c r="OG482" s="38"/>
      <c r="OH482" s="38"/>
      <c r="OI482" s="38"/>
      <c r="OJ482" s="38"/>
      <c r="OK482" s="38"/>
      <c r="OL482" s="38"/>
      <c r="OM482" s="38"/>
      <c r="ON482" s="38"/>
      <c r="OO482" s="38"/>
      <c r="OP482" s="38"/>
      <c r="OQ482" s="38"/>
      <c r="OR482" s="38"/>
      <c r="OS482" s="38"/>
      <c r="OT482" s="38"/>
      <c r="OU482" s="38"/>
      <c r="OV482" s="38"/>
      <c r="OW482" s="38"/>
      <c r="OX482" s="38"/>
      <c r="OY482" s="38"/>
      <c r="OZ482" s="38"/>
      <c r="PA482" s="38"/>
      <c r="PB482" s="38"/>
      <c r="PC482" s="38"/>
      <c r="PD482" s="38"/>
      <c r="PE482" s="38"/>
      <c r="PF482" s="38"/>
      <c r="PG482" s="38"/>
      <c r="PH482" s="38"/>
      <c r="PI482" s="38"/>
      <c r="PJ482" s="38"/>
      <c r="PK482" s="38"/>
      <c r="PL482" s="38"/>
      <c r="PM482" s="38"/>
      <c r="PN482" s="38"/>
      <c r="PO482" s="38"/>
      <c r="PP482" s="38"/>
      <c r="PQ482" s="38"/>
      <c r="PR482" s="38"/>
      <c r="PS482" s="38"/>
      <c r="PT482" s="38"/>
      <c r="PU482" s="38"/>
      <c r="PV482" s="38"/>
      <c r="PW482" s="38"/>
      <c r="PX482" s="38"/>
      <c r="PY482" s="38"/>
      <c r="PZ482" s="38"/>
      <c r="QA482" s="38"/>
      <c r="QB482" s="38"/>
      <c r="QC482" s="38"/>
      <c r="QD482" s="38"/>
      <c r="QE482" s="38"/>
      <c r="QF482" s="38"/>
      <c r="QG482" s="38"/>
      <c r="QH482" s="38"/>
      <c r="QI482" s="38"/>
      <c r="QJ482" s="38"/>
      <c r="QK482" s="38"/>
      <c r="QL482" s="38"/>
      <c r="QM482" s="38"/>
      <c r="QN482" s="38"/>
      <c r="QO482" s="38"/>
      <c r="QP482" s="38"/>
      <c r="QQ482" s="38"/>
      <c r="QR482" s="38"/>
      <c r="QS482" s="38"/>
      <c r="QT482" s="38"/>
      <c r="QU482" s="38"/>
      <c r="QV482" s="38"/>
      <c r="QW482" s="38"/>
      <c r="QX482" s="38"/>
      <c r="QY482" s="38"/>
      <c r="QZ482" s="38"/>
      <c r="RA482" s="38"/>
      <c r="RB482" s="38"/>
      <c r="RC482" s="38"/>
      <c r="RD482" s="38"/>
      <c r="RE482" s="38"/>
      <c r="RF482" s="38"/>
      <c r="RG482" s="38"/>
      <c r="RH482" s="38"/>
      <c r="RI482" s="38"/>
      <c r="RJ482" s="38"/>
      <c r="RK482" s="38"/>
      <c r="RL482" s="38"/>
      <c r="RM482" s="38"/>
      <c r="RN482" s="38"/>
      <c r="RO482" s="38"/>
      <c r="RP482" s="38"/>
      <c r="RQ482" s="38"/>
      <c r="RR482" s="38"/>
      <c r="RS482" s="38"/>
      <c r="RT482" s="38"/>
      <c r="RU482" s="38"/>
      <c r="RV482" s="38"/>
      <c r="RW482" s="38"/>
      <c r="RX482" s="38"/>
      <c r="RY482" s="38"/>
      <c r="RZ482" s="38"/>
      <c r="SA482" s="38"/>
      <c r="SB482" s="38"/>
      <c r="SC482" s="38"/>
      <c r="SD482" s="38"/>
      <c r="SE482" s="38"/>
      <c r="SF482" s="38"/>
      <c r="SG482" s="38"/>
      <c r="SH482" s="38"/>
      <c r="SI482" s="38"/>
      <c r="SJ482" s="38"/>
      <c r="SK482" s="38"/>
      <c r="SL482" s="38"/>
      <c r="SM482" s="38"/>
      <c r="SN482" s="38"/>
      <c r="SO482" s="38"/>
      <c r="SP482" s="38"/>
      <c r="SQ482" s="38"/>
      <c r="SR482" s="38"/>
      <c r="SS482" s="38"/>
      <c r="ST482" s="38"/>
      <c r="SU482" s="38"/>
      <c r="SV482" s="38"/>
      <c r="SW482" s="38"/>
      <c r="SX482" s="38"/>
      <c r="SY482" s="38"/>
      <c r="SZ482" s="38"/>
      <c r="TA482" s="38"/>
      <c r="TB482" s="38"/>
      <c r="TC482" s="38"/>
      <c r="TD482" s="38"/>
      <c r="TE482" s="38"/>
      <c r="TF482" s="38"/>
      <c r="TG482" s="38"/>
      <c r="TH482" s="38"/>
      <c r="TI482" s="38"/>
      <c r="TJ482" s="38"/>
      <c r="TK482" s="38"/>
      <c r="TL482" s="38"/>
      <c r="TM482" s="38"/>
      <c r="TN482" s="38"/>
      <c r="TO482" s="38"/>
      <c r="TP482" s="38"/>
      <c r="TQ482" s="38"/>
      <c r="TR482" s="38"/>
      <c r="TS482" s="38"/>
      <c r="TT482" s="38"/>
      <c r="TU482" s="38"/>
      <c r="TV482" s="38"/>
      <c r="TW482" s="38"/>
      <c r="TX482" s="38"/>
      <c r="TY482" s="38"/>
      <c r="TZ482" s="38"/>
      <c r="UA482" s="38"/>
      <c r="UB482" s="38"/>
      <c r="UC482" s="38"/>
      <c r="UD482" s="38"/>
      <c r="UE482" s="38"/>
      <c r="UF482" s="38"/>
      <c r="UG482" s="38"/>
      <c r="UH482" s="38"/>
      <c r="UI482" s="38"/>
      <c r="UJ482" s="38"/>
      <c r="UK482" s="38"/>
      <c r="UL482" s="38"/>
      <c r="UM482" s="38"/>
      <c r="UN482" s="38"/>
      <c r="UO482" s="38"/>
      <c r="UP482" s="38"/>
      <c r="UQ482" s="38"/>
      <c r="UR482" s="38"/>
      <c r="US482" s="38"/>
      <c r="UT482" s="38"/>
      <c r="UU482" s="38"/>
      <c r="UV482" s="38"/>
      <c r="UW482" s="38"/>
      <c r="UX482" s="38"/>
      <c r="UY482" s="38"/>
      <c r="UZ482" s="38"/>
      <c r="VA482" s="38"/>
      <c r="VB482" s="38"/>
      <c r="VC482" s="38"/>
      <c r="VD482" s="38"/>
      <c r="VE482" s="38"/>
      <c r="VF482" s="38"/>
      <c r="VG482" s="38"/>
      <c r="VH482" s="38"/>
      <c r="VI482" s="38"/>
      <c r="VJ482" s="38"/>
      <c r="VK482" s="38"/>
      <c r="VL482" s="38"/>
      <c r="VM482" s="38"/>
      <c r="VN482" s="38"/>
      <c r="VO482" s="38"/>
      <c r="VP482" s="38"/>
      <c r="VQ482" s="38"/>
      <c r="VR482" s="38"/>
      <c r="VS482" s="38"/>
      <c r="VT482" s="38"/>
      <c r="VU482" s="38"/>
      <c r="VV482" s="38"/>
      <c r="VW482" s="38"/>
      <c r="VX482" s="38"/>
      <c r="VY482" s="38"/>
      <c r="VZ482" s="38"/>
      <c r="WA482" s="38"/>
      <c r="WB482" s="38"/>
      <c r="WC482" s="38"/>
      <c r="WD482" s="38"/>
    </row>
    <row r="483" spans="1:602" s="37" customFormat="1" ht="45.75" customHeight="1">
      <c r="A483" s="507"/>
      <c r="B483" s="77"/>
      <c r="C483" s="536"/>
      <c r="D483" s="51"/>
      <c r="E483" s="56"/>
      <c r="F483" s="56"/>
      <c r="G483" s="556"/>
      <c r="H483" s="56"/>
      <c r="I483" s="533" t="s">
        <v>14</v>
      </c>
      <c r="J483" s="533" t="s">
        <v>14</v>
      </c>
      <c r="K483" s="533" t="s">
        <v>946</v>
      </c>
      <c r="L483" s="533" t="s">
        <v>202</v>
      </c>
      <c r="M483" s="520">
        <v>25015</v>
      </c>
      <c r="N483" s="520">
        <v>25015</v>
      </c>
      <c r="O483" s="520">
        <v>25000</v>
      </c>
      <c r="P483" s="534">
        <v>25000</v>
      </c>
      <c r="Q483" s="520">
        <v>25000</v>
      </c>
      <c r="R483" s="520">
        <v>25000</v>
      </c>
      <c r="S483" s="535">
        <v>3</v>
      </c>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c r="DL483" s="38"/>
      <c r="DM483" s="38"/>
      <c r="DN483" s="38"/>
      <c r="DO483" s="38"/>
      <c r="DP483" s="38"/>
      <c r="DQ483" s="38"/>
      <c r="DR483" s="38"/>
      <c r="DS483" s="38"/>
      <c r="DT483" s="38"/>
      <c r="DU483" s="38"/>
      <c r="DV483" s="38"/>
      <c r="DW483" s="38"/>
      <c r="DX483" s="38"/>
      <c r="DY483" s="38"/>
      <c r="DZ483" s="38"/>
      <c r="EA483" s="38"/>
      <c r="EB483" s="38"/>
      <c r="EC483" s="38"/>
      <c r="ED483" s="38"/>
      <c r="EE483" s="38"/>
      <c r="EF483" s="38"/>
      <c r="EG483" s="38"/>
      <c r="EH483" s="38"/>
      <c r="EI483" s="38"/>
      <c r="EJ483" s="38"/>
      <c r="EK483" s="38"/>
      <c r="EL483" s="38"/>
      <c r="EM483" s="38"/>
      <c r="EN483" s="38"/>
      <c r="EO483" s="38"/>
      <c r="EP483" s="38"/>
      <c r="EQ483" s="38"/>
      <c r="ER483" s="38"/>
      <c r="ES483" s="38"/>
      <c r="ET483" s="38"/>
      <c r="EU483" s="38"/>
      <c r="EV483" s="38"/>
      <c r="EW483" s="38"/>
      <c r="EX483" s="38"/>
      <c r="EY483" s="38"/>
      <c r="EZ483" s="38"/>
      <c r="FA483" s="38"/>
      <c r="FB483" s="38"/>
      <c r="FC483" s="38"/>
      <c r="FD483" s="38"/>
      <c r="FE483" s="38"/>
      <c r="FF483" s="38"/>
      <c r="FG483" s="38"/>
      <c r="FH483" s="38"/>
      <c r="FI483" s="38"/>
      <c r="FJ483" s="38"/>
      <c r="FK483" s="38"/>
      <c r="FL483" s="38"/>
      <c r="FM483" s="38"/>
      <c r="FN483" s="38"/>
      <c r="FO483" s="38"/>
      <c r="FP483" s="38"/>
      <c r="FQ483" s="38"/>
      <c r="FR483" s="38"/>
      <c r="FS483" s="38"/>
      <c r="FT483" s="38"/>
      <c r="FU483" s="38"/>
      <c r="FV483" s="38"/>
      <c r="FW483" s="38"/>
      <c r="FX483" s="38"/>
      <c r="FY483" s="38"/>
      <c r="FZ483" s="38"/>
      <c r="GA483" s="38"/>
      <c r="GB483" s="38"/>
      <c r="GC483" s="38"/>
      <c r="GD483" s="38"/>
      <c r="GE483" s="38"/>
      <c r="GF483" s="38"/>
      <c r="GG483" s="38"/>
      <c r="GH483" s="38"/>
      <c r="GI483" s="38"/>
      <c r="GJ483" s="38"/>
      <c r="GK483" s="38"/>
      <c r="GL483" s="38"/>
      <c r="GM483" s="38"/>
      <c r="GN483" s="38"/>
      <c r="GO483" s="38"/>
      <c r="GP483" s="38"/>
      <c r="GQ483" s="38"/>
      <c r="GR483" s="38"/>
      <c r="GS483" s="38"/>
      <c r="GT483" s="38"/>
      <c r="GU483" s="38"/>
      <c r="GV483" s="38"/>
      <c r="GW483" s="38"/>
      <c r="GX483" s="38"/>
      <c r="GY483" s="38"/>
      <c r="GZ483" s="38"/>
      <c r="HA483" s="38"/>
      <c r="HB483" s="38"/>
      <c r="HC483" s="38"/>
      <c r="HD483" s="38"/>
      <c r="HE483" s="38"/>
      <c r="HF483" s="38"/>
      <c r="HG483" s="38"/>
      <c r="HH483" s="38"/>
      <c r="HI483" s="38"/>
      <c r="HJ483" s="38"/>
      <c r="HK483" s="38"/>
      <c r="HL483" s="38"/>
      <c r="HM483" s="38"/>
      <c r="HN483" s="38"/>
      <c r="HO483" s="38"/>
      <c r="HP483" s="38"/>
      <c r="HQ483" s="38"/>
      <c r="HR483" s="38"/>
      <c r="HS483" s="38"/>
      <c r="HT483" s="38"/>
      <c r="HU483" s="38"/>
      <c r="HV483" s="38"/>
      <c r="HW483" s="38"/>
      <c r="HX483" s="38"/>
      <c r="HY483" s="38"/>
      <c r="HZ483" s="38"/>
      <c r="IA483" s="38"/>
      <c r="IB483" s="38"/>
      <c r="IC483" s="38"/>
      <c r="ID483" s="38"/>
      <c r="IE483" s="38"/>
      <c r="IF483" s="38"/>
      <c r="IG483" s="38"/>
      <c r="IH483" s="38"/>
      <c r="II483" s="38"/>
      <c r="IJ483" s="38"/>
      <c r="IK483" s="38"/>
      <c r="IL483" s="38"/>
      <c r="IM483" s="38"/>
      <c r="IN483" s="38"/>
      <c r="IO483" s="38"/>
      <c r="IP483" s="38"/>
      <c r="IQ483" s="38"/>
      <c r="IR483" s="38"/>
      <c r="IS483" s="38"/>
      <c r="IT483" s="38"/>
      <c r="IU483" s="38"/>
      <c r="IV483" s="38"/>
      <c r="IW483" s="38"/>
      <c r="IX483" s="38"/>
      <c r="IY483" s="38"/>
      <c r="IZ483" s="38"/>
      <c r="JA483" s="38"/>
      <c r="JB483" s="38"/>
      <c r="JC483" s="38"/>
      <c r="JD483" s="38"/>
      <c r="JE483" s="38"/>
      <c r="JF483" s="38"/>
      <c r="JG483" s="38"/>
      <c r="JH483" s="38"/>
      <c r="JI483" s="38"/>
      <c r="JJ483" s="38"/>
      <c r="JK483" s="38"/>
      <c r="JL483" s="38"/>
      <c r="JM483" s="38"/>
      <c r="JN483" s="38"/>
      <c r="JO483" s="38"/>
      <c r="JP483" s="38"/>
      <c r="JQ483" s="38"/>
      <c r="JR483" s="38"/>
      <c r="JS483" s="38"/>
      <c r="JT483" s="38"/>
      <c r="JU483" s="38"/>
      <c r="JV483" s="38"/>
      <c r="JW483" s="38"/>
      <c r="JX483" s="38"/>
      <c r="JY483" s="38"/>
      <c r="JZ483" s="38"/>
      <c r="KA483" s="38"/>
      <c r="KB483" s="38"/>
      <c r="KC483" s="38"/>
      <c r="KD483" s="38"/>
      <c r="KE483" s="38"/>
      <c r="KF483" s="38"/>
      <c r="KG483" s="38"/>
      <c r="KH483" s="38"/>
      <c r="KI483" s="38"/>
      <c r="KJ483" s="38"/>
      <c r="KK483" s="38"/>
      <c r="KL483" s="38"/>
      <c r="KM483" s="38"/>
      <c r="KN483" s="38"/>
      <c r="KO483" s="38"/>
      <c r="KP483" s="38"/>
      <c r="KQ483" s="38"/>
      <c r="KR483" s="38"/>
      <c r="KS483" s="38"/>
      <c r="KT483" s="38"/>
      <c r="KU483" s="38"/>
      <c r="KV483" s="38"/>
      <c r="KW483" s="38"/>
      <c r="KX483" s="38"/>
      <c r="KY483" s="38"/>
      <c r="KZ483" s="38"/>
      <c r="LA483" s="38"/>
      <c r="LB483" s="38"/>
      <c r="LC483" s="38"/>
      <c r="LD483" s="38"/>
      <c r="LE483" s="38"/>
      <c r="LF483" s="38"/>
      <c r="LG483" s="38"/>
      <c r="LH483" s="38"/>
      <c r="LI483" s="38"/>
      <c r="LJ483" s="38"/>
      <c r="LK483" s="38"/>
      <c r="LL483" s="38"/>
      <c r="LM483" s="38"/>
      <c r="LN483" s="38"/>
      <c r="LO483" s="38"/>
      <c r="LP483" s="38"/>
      <c r="LQ483" s="38"/>
      <c r="LR483" s="38"/>
      <c r="LS483" s="38"/>
      <c r="LT483" s="38"/>
      <c r="LU483" s="38"/>
      <c r="LV483" s="38"/>
      <c r="LW483" s="38"/>
      <c r="LX483" s="38"/>
      <c r="LY483" s="38"/>
      <c r="LZ483" s="38"/>
      <c r="MA483" s="38"/>
      <c r="MB483" s="38"/>
      <c r="MC483" s="38"/>
      <c r="MD483" s="38"/>
      <c r="ME483" s="38"/>
      <c r="MF483" s="38"/>
      <c r="MG483" s="38"/>
      <c r="MH483" s="38"/>
      <c r="MI483" s="38"/>
      <c r="MJ483" s="38"/>
      <c r="MK483" s="38"/>
      <c r="ML483" s="38"/>
      <c r="MM483" s="38"/>
      <c r="MN483" s="38"/>
      <c r="MO483" s="38"/>
      <c r="MP483" s="38"/>
      <c r="MQ483" s="38"/>
      <c r="MR483" s="38"/>
      <c r="MS483" s="38"/>
      <c r="MT483" s="38"/>
      <c r="MU483" s="38"/>
      <c r="MV483" s="38"/>
      <c r="MW483" s="38"/>
      <c r="MX483" s="38"/>
      <c r="MY483" s="38"/>
      <c r="MZ483" s="38"/>
      <c r="NA483" s="38"/>
      <c r="NB483" s="38"/>
      <c r="NC483" s="38"/>
      <c r="ND483" s="38"/>
      <c r="NE483" s="38"/>
      <c r="NF483" s="38"/>
      <c r="NG483" s="38"/>
      <c r="NH483" s="38"/>
      <c r="NI483" s="38"/>
      <c r="NJ483" s="38"/>
      <c r="NK483" s="38"/>
      <c r="NL483" s="38"/>
      <c r="NM483" s="38"/>
      <c r="NN483" s="38"/>
      <c r="NO483" s="38"/>
      <c r="NP483" s="38"/>
      <c r="NQ483" s="38"/>
      <c r="NR483" s="38"/>
      <c r="NS483" s="38"/>
      <c r="NT483" s="38"/>
      <c r="NU483" s="38"/>
      <c r="NV483" s="38"/>
      <c r="NW483" s="38"/>
      <c r="NX483" s="38"/>
      <c r="NY483" s="38"/>
      <c r="NZ483" s="38"/>
      <c r="OA483" s="38"/>
      <c r="OB483" s="38"/>
      <c r="OC483" s="38"/>
      <c r="OD483" s="38"/>
      <c r="OE483" s="38"/>
      <c r="OF483" s="38"/>
      <c r="OG483" s="38"/>
      <c r="OH483" s="38"/>
      <c r="OI483" s="38"/>
      <c r="OJ483" s="38"/>
      <c r="OK483" s="38"/>
      <c r="OL483" s="38"/>
      <c r="OM483" s="38"/>
      <c r="ON483" s="38"/>
      <c r="OO483" s="38"/>
      <c r="OP483" s="38"/>
      <c r="OQ483" s="38"/>
      <c r="OR483" s="38"/>
      <c r="OS483" s="38"/>
      <c r="OT483" s="38"/>
      <c r="OU483" s="38"/>
      <c r="OV483" s="38"/>
      <c r="OW483" s="38"/>
      <c r="OX483" s="38"/>
      <c r="OY483" s="38"/>
      <c r="OZ483" s="38"/>
      <c r="PA483" s="38"/>
      <c r="PB483" s="38"/>
      <c r="PC483" s="38"/>
      <c r="PD483" s="38"/>
      <c r="PE483" s="38"/>
      <c r="PF483" s="38"/>
      <c r="PG483" s="38"/>
      <c r="PH483" s="38"/>
      <c r="PI483" s="38"/>
      <c r="PJ483" s="38"/>
      <c r="PK483" s="38"/>
      <c r="PL483" s="38"/>
      <c r="PM483" s="38"/>
      <c r="PN483" s="38"/>
      <c r="PO483" s="38"/>
      <c r="PP483" s="38"/>
      <c r="PQ483" s="38"/>
      <c r="PR483" s="38"/>
      <c r="PS483" s="38"/>
      <c r="PT483" s="38"/>
      <c r="PU483" s="38"/>
      <c r="PV483" s="38"/>
      <c r="PW483" s="38"/>
      <c r="PX483" s="38"/>
      <c r="PY483" s="38"/>
      <c r="PZ483" s="38"/>
      <c r="QA483" s="38"/>
      <c r="QB483" s="38"/>
      <c r="QC483" s="38"/>
      <c r="QD483" s="38"/>
      <c r="QE483" s="38"/>
      <c r="QF483" s="38"/>
      <c r="QG483" s="38"/>
      <c r="QH483" s="38"/>
      <c r="QI483" s="38"/>
      <c r="QJ483" s="38"/>
      <c r="QK483" s="38"/>
      <c r="QL483" s="38"/>
      <c r="QM483" s="38"/>
      <c r="QN483" s="38"/>
      <c r="QO483" s="38"/>
      <c r="QP483" s="38"/>
      <c r="QQ483" s="38"/>
      <c r="QR483" s="38"/>
      <c r="QS483" s="38"/>
      <c r="QT483" s="38"/>
      <c r="QU483" s="38"/>
      <c r="QV483" s="38"/>
      <c r="QW483" s="38"/>
      <c r="QX483" s="38"/>
      <c r="QY483" s="38"/>
      <c r="QZ483" s="38"/>
      <c r="RA483" s="38"/>
      <c r="RB483" s="38"/>
      <c r="RC483" s="38"/>
      <c r="RD483" s="38"/>
      <c r="RE483" s="38"/>
      <c r="RF483" s="38"/>
      <c r="RG483" s="38"/>
      <c r="RH483" s="38"/>
      <c r="RI483" s="38"/>
      <c r="RJ483" s="38"/>
      <c r="RK483" s="38"/>
      <c r="RL483" s="38"/>
      <c r="RM483" s="38"/>
      <c r="RN483" s="38"/>
      <c r="RO483" s="38"/>
      <c r="RP483" s="38"/>
      <c r="RQ483" s="38"/>
      <c r="RR483" s="38"/>
      <c r="RS483" s="38"/>
      <c r="RT483" s="38"/>
      <c r="RU483" s="38"/>
      <c r="RV483" s="38"/>
      <c r="RW483" s="38"/>
      <c r="RX483" s="38"/>
      <c r="RY483" s="38"/>
      <c r="RZ483" s="38"/>
      <c r="SA483" s="38"/>
      <c r="SB483" s="38"/>
      <c r="SC483" s="38"/>
      <c r="SD483" s="38"/>
      <c r="SE483" s="38"/>
      <c r="SF483" s="38"/>
      <c r="SG483" s="38"/>
      <c r="SH483" s="38"/>
      <c r="SI483" s="38"/>
      <c r="SJ483" s="38"/>
      <c r="SK483" s="38"/>
      <c r="SL483" s="38"/>
      <c r="SM483" s="38"/>
      <c r="SN483" s="38"/>
      <c r="SO483" s="38"/>
      <c r="SP483" s="38"/>
      <c r="SQ483" s="38"/>
      <c r="SR483" s="38"/>
      <c r="SS483" s="38"/>
      <c r="ST483" s="38"/>
      <c r="SU483" s="38"/>
      <c r="SV483" s="38"/>
      <c r="SW483" s="38"/>
      <c r="SX483" s="38"/>
      <c r="SY483" s="38"/>
      <c r="SZ483" s="38"/>
      <c r="TA483" s="38"/>
      <c r="TB483" s="38"/>
      <c r="TC483" s="38"/>
      <c r="TD483" s="38"/>
      <c r="TE483" s="38"/>
      <c r="TF483" s="38"/>
      <c r="TG483" s="38"/>
      <c r="TH483" s="38"/>
      <c r="TI483" s="38"/>
      <c r="TJ483" s="38"/>
      <c r="TK483" s="38"/>
      <c r="TL483" s="38"/>
      <c r="TM483" s="38"/>
      <c r="TN483" s="38"/>
      <c r="TO483" s="38"/>
      <c r="TP483" s="38"/>
      <c r="TQ483" s="38"/>
      <c r="TR483" s="38"/>
      <c r="TS483" s="38"/>
      <c r="TT483" s="38"/>
      <c r="TU483" s="38"/>
      <c r="TV483" s="38"/>
      <c r="TW483" s="38"/>
      <c r="TX483" s="38"/>
      <c r="TY483" s="38"/>
      <c r="TZ483" s="38"/>
      <c r="UA483" s="38"/>
      <c r="UB483" s="38"/>
      <c r="UC483" s="38"/>
      <c r="UD483" s="38"/>
      <c r="UE483" s="38"/>
      <c r="UF483" s="38"/>
      <c r="UG483" s="38"/>
      <c r="UH483" s="38"/>
      <c r="UI483" s="38"/>
      <c r="UJ483" s="38"/>
      <c r="UK483" s="38"/>
      <c r="UL483" s="38"/>
      <c r="UM483" s="38"/>
      <c r="UN483" s="38"/>
      <c r="UO483" s="38"/>
      <c r="UP483" s="38"/>
      <c r="UQ483" s="38"/>
      <c r="UR483" s="38"/>
      <c r="US483" s="38"/>
      <c r="UT483" s="38"/>
      <c r="UU483" s="38"/>
      <c r="UV483" s="38"/>
      <c r="UW483" s="38"/>
      <c r="UX483" s="38"/>
      <c r="UY483" s="38"/>
      <c r="UZ483" s="38"/>
      <c r="VA483" s="38"/>
      <c r="VB483" s="38"/>
      <c r="VC483" s="38"/>
      <c r="VD483" s="38"/>
      <c r="VE483" s="38"/>
      <c r="VF483" s="38"/>
      <c r="VG483" s="38"/>
      <c r="VH483" s="38"/>
      <c r="VI483" s="38"/>
      <c r="VJ483" s="38"/>
      <c r="VK483" s="38"/>
      <c r="VL483" s="38"/>
      <c r="VM483" s="38"/>
      <c r="VN483" s="38"/>
      <c r="VO483" s="38"/>
      <c r="VP483" s="38"/>
      <c r="VQ483" s="38"/>
      <c r="VR483" s="38"/>
      <c r="VS483" s="38"/>
      <c r="VT483" s="38"/>
      <c r="VU483" s="38"/>
      <c r="VV483" s="38"/>
      <c r="VW483" s="38"/>
      <c r="VX483" s="38"/>
      <c r="VY483" s="38"/>
      <c r="VZ483" s="38"/>
      <c r="WA483" s="38"/>
      <c r="WB483" s="38"/>
      <c r="WC483" s="38"/>
      <c r="WD483" s="38"/>
    </row>
    <row r="484" spans="1:602" s="37" customFormat="1" ht="43.5" customHeight="1">
      <c r="A484" s="507"/>
      <c r="B484" s="624" t="s">
        <v>947</v>
      </c>
      <c r="C484" s="573" t="s">
        <v>948</v>
      </c>
      <c r="D484" s="50" t="s">
        <v>787</v>
      </c>
      <c r="E484" s="56"/>
      <c r="F484" s="56"/>
      <c r="G484" s="556"/>
      <c r="H484" s="56"/>
      <c r="I484" s="64" t="s">
        <v>14</v>
      </c>
      <c r="J484" s="64" t="s">
        <v>14</v>
      </c>
      <c r="K484" s="64" t="s">
        <v>949</v>
      </c>
      <c r="L484" s="64" t="s">
        <v>146</v>
      </c>
      <c r="M484" s="505">
        <f t="shared" ref="M484:R484" si="69">M485</f>
        <v>165000</v>
      </c>
      <c r="N484" s="505">
        <f t="shared" si="69"/>
        <v>165000</v>
      </c>
      <c r="O484" s="505">
        <f t="shared" si="69"/>
        <v>165000</v>
      </c>
      <c r="P484" s="541">
        <f t="shared" si="69"/>
        <v>165000</v>
      </c>
      <c r="Q484" s="505">
        <f t="shared" si="69"/>
        <v>165000</v>
      </c>
      <c r="R484" s="505">
        <f t="shared" si="69"/>
        <v>165000</v>
      </c>
      <c r="S484" s="535"/>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c r="DL484" s="38"/>
      <c r="DM484" s="38"/>
      <c r="DN484" s="38"/>
      <c r="DO484" s="38"/>
      <c r="DP484" s="38"/>
      <c r="DQ484" s="38"/>
      <c r="DR484" s="38"/>
      <c r="DS484" s="38"/>
      <c r="DT484" s="38"/>
      <c r="DU484" s="38"/>
      <c r="DV484" s="38"/>
      <c r="DW484" s="38"/>
      <c r="DX484" s="38"/>
      <c r="DY484" s="38"/>
      <c r="DZ484" s="38"/>
      <c r="EA484" s="38"/>
      <c r="EB484" s="38"/>
      <c r="EC484" s="38"/>
      <c r="ED484" s="38"/>
      <c r="EE484" s="38"/>
      <c r="EF484" s="38"/>
      <c r="EG484" s="38"/>
      <c r="EH484" s="38"/>
      <c r="EI484" s="38"/>
      <c r="EJ484" s="38"/>
      <c r="EK484" s="38"/>
      <c r="EL484" s="38"/>
      <c r="EM484" s="38"/>
      <c r="EN484" s="38"/>
      <c r="EO484" s="38"/>
      <c r="EP484" s="38"/>
      <c r="EQ484" s="38"/>
      <c r="ER484" s="38"/>
      <c r="ES484" s="38"/>
      <c r="ET484" s="38"/>
      <c r="EU484" s="38"/>
      <c r="EV484" s="38"/>
      <c r="EW484" s="38"/>
      <c r="EX484" s="38"/>
      <c r="EY484" s="38"/>
      <c r="EZ484" s="38"/>
      <c r="FA484" s="38"/>
      <c r="FB484" s="38"/>
      <c r="FC484" s="38"/>
      <c r="FD484" s="38"/>
      <c r="FE484" s="38"/>
      <c r="FF484" s="38"/>
      <c r="FG484" s="38"/>
      <c r="FH484" s="38"/>
      <c r="FI484" s="38"/>
      <c r="FJ484" s="38"/>
      <c r="FK484" s="38"/>
      <c r="FL484" s="38"/>
      <c r="FM484" s="38"/>
      <c r="FN484" s="38"/>
      <c r="FO484" s="38"/>
      <c r="FP484" s="38"/>
      <c r="FQ484" s="38"/>
      <c r="FR484" s="38"/>
      <c r="FS484" s="38"/>
      <c r="FT484" s="38"/>
      <c r="FU484" s="38"/>
      <c r="FV484" s="38"/>
      <c r="FW484" s="38"/>
      <c r="FX484" s="38"/>
      <c r="FY484" s="38"/>
      <c r="FZ484" s="38"/>
      <c r="GA484" s="38"/>
      <c r="GB484" s="38"/>
      <c r="GC484" s="38"/>
      <c r="GD484" s="38"/>
      <c r="GE484" s="38"/>
      <c r="GF484" s="38"/>
      <c r="GG484" s="38"/>
      <c r="GH484" s="38"/>
      <c r="GI484" s="38"/>
      <c r="GJ484" s="38"/>
      <c r="GK484" s="38"/>
      <c r="GL484" s="38"/>
      <c r="GM484" s="38"/>
      <c r="GN484" s="38"/>
      <c r="GO484" s="38"/>
      <c r="GP484" s="38"/>
      <c r="GQ484" s="38"/>
      <c r="GR484" s="38"/>
      <c r="GS484" s="38"/>
      <c r="GT484" s="38"/>
      <c r="GU484" s="38"/>
      <c r="GV484" s="38"/>
      <c r="GW484" s="38"/>
      <c r="GX484" s="38"/>
      <c r="GY484" s="38"/>
      <c r="GZ484" s="38"/>
      <c r="HA484" s="38"/>
      <c r="HB484" s="38"/>
      <c r="HC484" s="38"/>
      <c r="HD484" s="38"/>
      <c r="HE484" s="38"/>
      <c r="HF484" s="38"/>
      <c r="HG484" s="38"/>
      <c r="HH484" s="38"/>
      <c r="HI484" s="38"/>
      <c r="HJ484" s="38"/>
      <c r="HK484" s="38"/>
      <c r="HL484" s="38"/>
      <c r="HM484" s="38"/>
      <c r="HN484" s="38"/>
      <c r="HO484" s="38"/>
      <c r="HP484" s="38"/>
      <c r="HQ484" s="38"/>
      <c r="HR484" s="38"/>
      <c r="HS484" s="38"/>
      <c r="HT484" s="38"/>
      <c r="HU484" s="38"/>
      <c r="HV484" s="38"/>
      <c r="HW484" s="38"/>
      <c r="HX484" s="38"/>
      <c r="HY484" s="38"/>
      <c r="HZ484" s="38"/>
      <c r="IA484" s="38"/>
      <c r="IB484" s="38"/>
      <c r="IC484" s="38"/>
      <c r="ID484" s="38"/>
      <c r="IE484" s="38"/>
      <c r="IF484" s="38"/>
      <c r="IG484" s="38"/>
      <c r="IH484" s="38"/>
      <c r="II484" s="38"/>
      <c r="IJ484" s="38"/>
      <c r="IK484" s="38"/>
      <c r="IL484" s="38"/>
      <c r="IM484" s="38"/>
      <c r="IN484" s="38"/>
      <c r="IO484" s="38"/>
      <c r="IP484" s="38"/>
      <c r="IQ484" s="38"/>
      <c r="IR484" s="38"/>
      <c r="IS484" s="38"/>
      <c r="IT484" s="38"/>
      <c r="IU484" s="38"/>
      <c r="IV484" s="38"/>
      <c r="IW484" s="38"/>
      <c r="IX484" s="38"/>
      <c r="IY484" s="38"/>
      <c r="IZ484" s="38"/>
      <c r="JA484" s="38"/>
      <c r="JB484" s="38"/>
      <c r="JC484" s="38"/>
      <c r="JD484" s="38"/>
      <c r="JE484" s="38"/>
      <c r="JF484" s="38"/>
      <c r="JG484" s="38"/>
      <c r="JH484" s="38"/>
      <c r="JI484" s="38"/>
      <c r="JJ484" s="38"/>
      <c r="JK484" s="38"/>
      <c r="JL484" s="38"/>
      <c r="JM484" s="38"/>
      <c r="JN484" s="38"/>
      <c r="JO484" s="38"/>
      <c r="JP484" s="38"/>
      <c r="JQ484" s="38"/>
      <c r="JR484" s="38"/>
      <c r="JS484" s="38"/>
      <c r="JT484" s="38"/>
      <c r="JU484" s="38"/>
      <c r="JV484" s="38"/>
      <c r="JW484" s="38"/>
      <c r="JX484" s="38"/>
      <c r="JY484" s="38"/>
      <c r="JZ484" s="38"/>
      <c r="KA484" s="38"/>
      <c r="KB484" s="38"/>
      <c r="KC484" s="38"/>
      <c r="KD484" s="38"/>
      <c r="KE484" s="38"/>
      <c r="KF484" s="38"/>
      <c r="KG484" s="38"/>
      <c r="KH484" s="38"/>
      <c r="KI484" s="38"/>
      <c r="KJ484" s="38"/>
      <c r="KK484" s="38"/>
      <c r="KL484" s="38"/>
      <c r="KM484" s="38"/>
      <c r="KN484" s="38"/>
      <c r="KO484" s="38"/>
      <c r="KP484" s="38"/>
      <c r="KQ484" s="38"/>
      <c r="KR484" s="38"/>
      <c r="KS484" s="38"/>
      <c r="KT484" s="38"/>
      <c r="KU484" s="38"/>
      <c r="KV484" s="38"/>
      <c r="KW484" s="38"/>
      <c r="KX484" s="38"/>
      <c r="KY484" s="38"/>
      <c r="KZ484" s="38"/>
      <c r="LA484" s="38"/>
      <c r="LB484" s="38"/>
      <c r="LC484" s="38"/>
      <c r="LD484" s="38"/>
      <c r="LE484" s="38"/>
      <c r="LF484" s="38"/>
      <c r="LG484" s="38"/>
      <c r="LH484" s="38"/>
      <c r="LI484" s="38"/>
      <c r="LJ484" s="38"/>
      <c r="LK484" s="38"/>
      <c r="LL484" s="38"/>
      <c r="LM484" s="38"/>
      <c r="LN484" s="38"/>
      <c r="LO484" s="38"/>
      <c r="LP484" s="38"/>
      <c r="LQ484" s="38"/>
      <c r="LR484" s="38"/>
      <c r="LS484" s="38"/>
      <c r="LT484" s="38"/>
      <c r="LU484" s="38"/>
      <c r="LV484" s="38"/>
      <c r="LW484" s="38"/>
      <c r="LX484" s="38"/>
      <c r="LY484" s="38"/>
      <c r="LZ484" s="38"/>
      <c r="MA484" s="38"/>
      <c r="MB484" s="38"/>
      <c r="MC484" s="38"/>
      <c r="MD484" s="38"/>
      <c r="ME484" s="38"/>
      <c r="MF484" s="38"/>
      <c r="MG484" s="38"/>
      <c r="MH484" s="38"/>
      <c r="MI484" s="38"/>
      <c r="MJ484" s="38"/>
      <c r="MK484" s="38"/>
      <c r="ML484" s="38"/>
      <c r="MM484" s="38"/>
      <c r="MN484" s="38"/>
      <c r="MO484" s="38"/>
      <c r="MP484" s="38"/>
      <c r="MQ484" s="38"/>
      <c r="MR484" s="38"/>
      <c r="MS484" s="38"/>
      <c r="MT484" s="38"/>
      <c r="MU484" s="38"/>
      <c r="MV484" s="38"/>
      <c r="MW484" s="38"/>
      <c r="MX484" s="38"/>
      <c r="MY484" s="38"/>
      <c r="MZ484" s="38"/>
      <c r="NA484" s="38"/>
      <c r="NB484" s="38"/>
      <c r="NC484" s="38"/>
      <c r="ND484" s="38"/>
      <c r="NE484" s="38"/>
      <c r="NF484" s="38"/>
      <c r="NG484" s="38"/>
      <c r="NH484" s="38"/>
      <c r="NI484" s="38"/>
      <c r="NJ484" s="38"/>
      <c r="NK484" s="38"/>
      <c r="NL484" s="38"/>
      <c r="NM484" s="38"/>
      <c r="NN484" s="38"/>
      <c r="NO484" s="38"/>
      <c r="NP484" s="38"/>
      <c r="NQ484" s="38"/>
      <c r="NR484" s="38"/>
      <c r="NS484" s="38"/>
      <c r="NT484" s="38"/>
      <c r="NU484" s="38"/>
      <c r="NV484" s="38"/>
      <c r="NW484" s="38"/>
      <c r="NX484" s="38"/>
      <c r="NY484" s="38"/>
      <c r="NZ484" s="38"/>
      <c r="OA484" s="38"/>
      <c r="OB484" s="38"/>
      <c r="OC484" s="38"/>
      <c r="OD484" s="38"/>
      <c r="OE484" s="38"/>
      <c r="OF484" s="38"/>
      <c r="OG484" s="38"/>
      <c r="OH484" s="38"/>
      <c r="OI484" s="38"/>
      <c r="OJ484" s="38"/>
      <c r="OK484" s="38"/>
      <c r="OL484" s="38"/>
      <c r="OM484" s="38"/>
      <c r="ON484" s="38"/>
      <c r="OO484" s="38"/>
      <c r="OP484" s="38"/>
      <c r="OQ484" s="38"/>
      <c r="OR484" s="38"/>
      <c r="OS484" s="38"/>
      <c r="OT484" s="38"/>
      <c r="OU484" s="38"/>
      <c r="OV484" s="38"/>
      <c r="OW484" s="38"/>
      <c r="OX484" s="38"/>
      <c r="OY484" s="38"/>
      <c r="OZ484" s="38"/>
      <c r="PA484" s="38"/>
      <c r="PB484" s="38"/>
      <c r="PC484" s="38"/>
      <c r="PD484" s="38"/>
      <c r="PE484" s="38"/>
      <c r="PF484" s="38"/>
      <c r="PG484" s="38"/>
      <c r="PH484" s="38"/>
      <c r="PI484" s="38"/>
      <c r="PJ484" s="38"/>
      <c r="PK484" s="38"/>
      <c r="PL484" s="38"/>
      <c r="PM484" s="38"/>
      <c r="PN484" s="38"/>
      <c r="PO484" s="38"/>
      <c r="PP484" s="38"/>
      <c r="PQ484" s="38"/>
      <c r="PR484" s="38"/>
      <c r="PS484" s="38"/>
      <c r="PT484" s="38"/>
      <c r="PU484" s="38"/>
      <c r="PV484" s="38"/>
      <c r="PW484" s="38"/>
      <c r="PX484" s="38"/>
      <c r="PY484" s="38"/>
      <c r="PZ484" s="38"/>
      <c r="QA484" s="38"/>
      <c r="QB484" s="38"/>
      <c r="QC484" s="38"/>
      <c r="QD484" s="38"/>
      <c r="QE484" s="38"/>
      <c r="QF484" s="38"/>
      <c r="QG484" s="38"/>
      <c r="QH484" s="38"/>
      <c r="QI484" s="38"/>
      <c r="QJ484" s="38"/>
      <c r="QK484" s="38"/>
      <c r="QL484" s="38"/>
      <c r="QM484" s="38"/>
      <c r="QN484" s="38"/>
      <c r="QO484" s="38"/>
      <c r="QP484" s="38"/>
      <c r="QQ484" s="38"/>
      <c r="QR484" s="38"/>
      <c r="QS484" s="38"/>
      <c r="QT484" s="38"/>
      <c r="QU484" s="38"/>
      <c r="QV484" s="38"/>
      <c r="QW484" s="38"/>
      <c r="QX484" s="38"/>
      <c r="QY484" s="38"/>
      <c r="QZ484" s="38"/>
      <c r="RA484" s="38"/>
      <c r="RB484" s="38"/>
      <c r="RC484" s="38"/>
      <c r="RD484" s="38"/>
      <c r="RE484" s="38"/>
      <c r="RF484" s="38"/>
      <c r="RG484" s="38"/>
      <c r="RH484" s="38"/>
      <c r="RI484" s="38"/>
      <c r="RJ484" s="38"/>
      <c r="RK484" s="38"/>
      <c r="RL484" s="38"/>
      <c r="RM484" s="38"/>
      <c r="RN484" s="38"/>
      <c r="RO484" s="38"/>
      <c r="RP484" s="38"/>
      <c r="RQ484" s="38"/>
      <c r="RR484" s="38"/>
      <c r="RS484" s="38"/>
      <c r="RT484" s="38"/>
      <c r="RU484" s="38"/>
      <c r="RV484" s="38"/>
      <c r="RW484" s="38"/>
      <c r="RX484" s="38"/>
      <c r="RY484" s="38"/>
      <c r="RZ484" s="38"/>
      <c r="SA484" s="38"/>
      <c r="SB484" s="38"/>
      <c r="SC484" s="38"/>
      <c r="SD484" s="38"/>
      <c r="SE484" s="38"/>
      <c r="SF484" s="38"/>
      <c r="SG484" s="38"/>
      <c r="SH484" s="38"/>
      <c r="SI484" s="38"/>
      <c r="SJ484" s="38"/>
      <c r="SK484" s="38"/>
      <c r="SL484" s="38"/>
      <c r="SM484" s="38"/>
      <c r="SN484" s="38"/>
      <c r="SO484" s="38"/>
      <c r="SP484" s="38"/>
      <c r="SQ484" s="38"/>
      <c r="SR484" s="38"/>
      <c r="SS484" s="38"/>
      <c r="ST484" s="38"/>
      <c r="SU484" s="38"/>
      <c r="SV484" s="38"/>
      <c r="SW484" s="38"/>
      <c r="SX484" s="38"/>
      <c r="SY484" s="38"/>
      <c r="SZ484" s="38"/>
      <c r="TA484" s="38"/>
      <c r="TB484" s="38"/>
      <c r="TC484" s="38"/>
      <c r="TD484" s="38"/>
      <c r="TE484" s="38"/>
      <c r="TF484" s="38"/>
      <c r="TG484" s="38"/>
      <c r="TH484" s="38"/>
      <c r="TI484" s="38"/>
      <c r="TJ484" s="38"/>
      <c r="TK484" s="38"/>
      <c r="TL484" s="38"/>
      <c r="TM484" s="38"/>
      <c r="TN484" s="38"/>
      <c r="TO484" s="38"/>
      <c r="TP484" s="38"/>
      <c r="TQ484" s="38"/>
      <c r="TR484" s="38"/>
      <c r="TS484" s="38"/>
      <c r="TT484" s="38"/>
      <c r="TU484" s="38"/>
      <c r="TV484" s="38"/>
      <c r="TW484" s="38"/>
      <c r="TX484" s="38"/>
      <c r="TY484" s="38"/>
      <c r="TZ484" s="38"/>
      <c r="UA484" s="38"/>
      <c r="UB484" s="38"/>
      <c r="UC484" s="38"/>
      <c r="UD484" s="38"/>
      <c r="UE484" s="38"/>
      <c r="UF484" s="38"/>
      <c r="UG484" s="38"/>
      <c r="UH484" s="38"/>
      <c r="UI484" s="38"/>
      <c r="UJ484" s="38"/>
      <c r="UK484" s="38"/>
      <c r="UL484" s="38"/>
      <c r="UM484" s="38"/>
      <c r="UN484" s="38"/>
      <c r="UO484" s="38"/>
      <c r="UP484" s="38"/>
      <c r="UQ484" s="38"/>
      <c r="UR484" s="38"/>
      <c r="US484" s="38"/>
      <c r="UT484" s="38"/>
      <c r="UU484" s="38"/>
      <c r="UV484" s="38"/>
      <c r="UW484" s="38"/>
      <c r="UX484" s="38"/>
      <c r="UY484" s="38"/>
      <c r="UZ484" s="38"/>
      <c r="VA484" s="38"/>
      <c r="VB484" s="38"/>
      <c r="VC484" s="38"/>
      <c r="VD484" s="38"/>
      <c r="VE484" s="38"/>
      <c r="VF484" s="38"/>
      <c r="VG484" s="38"/>
      <c r="VH484" s="38"/>
      <c r="VI484" s="38"/>
      <c r="VJ484" s="38"/>
      <c r="VK484" s="38"/>
      <c r="VL484" s="38"/>
      <c r="VM484" s="38"/>
      <c r="VN484" s="38"/>
      <c r="VO484" s="38"/>
      <c r="VP484" s="38"/>
      <c r="VQ484" s="38"/>
      <c r="VR484" s="38"/>
      <c r="VS484" s="38"/>
      <c r="VT484" s="38"/>
      <c r="VU484" s="38"/>
      <c r="VV484" s="38"/>
      <c r="VW484" s="38"/>
      <c r="VX484" s="38"/>
      <c r="VY484" s="38"/>
      <c r="VZ484" s="38"/>
      <c r="WA484" s="38"/>
      <c r="WB484" s="38"/>
      <c r="WC484" s="38"/>
      <c r="WD484" s="38"/>
    </row>
    <row r="485" spans="1:602" s="37" customFormat="1" ht="48.75" customHeight="1">
      <c r="A485" s="507"/>
      <c r="B485" s="624"/>
      <c r="C485" s="573"/>
      <c r="D485" s="51"/>
      <c r="E485" s="56"/>
      <c r="F485" s="56"/>
      <c r="G485" s="556"/>
      <c r="H485" s="56"/>
      <c r="I485" s="533" t="s">
        <v>14</v>
      </c>
      <c r="J485" s="533" t="s">
        <v>14</v>
      </c>
      <c r="K485" s="533" t="s">
        <v>949</v>
      </c>
      <c r="L485" s="533" t="s">
        <v>202</v>
      </c>
      <c r="M485" s="520">
        <v>165000</v>
      </c>
      <c r="N485" s="520">
        <v>165000</v>
      </c>
      <c r="O485" s="520">
        <v>165000</v>
      </c>
      <c r="P485" s="534">
        <v>165000</v>
      </c>
      <c r="Q485" s="520">
        <v>165000</v>
      </c>
      <c r="R485" s="520">
        <v>165000</v>
      </c>
      <c r="S485" s="535">
        <v>3</v>
      </c>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c r="DL485" s="38"/>
      <c r="DM485" s="38"/>
      <c r="DN485" s="38"/>
      <c r="DO485" s="38"/>
      <c r="DP485" s="38"/>
      <c r="DQ485" s="38"/>
      <c r="DR485" s="38"/>
      <c r="DS485" s="38"/>
      <c r="DT485" s="38"/>
      <c r="DU485" s="38"/>
      <c r="DV485" s="38"/>
      <c r="DW485" s="38"/>
      <c r="DX485" s="38"/>
      <c r="DY485" s="38"/>
      <c r="DZ485" s="38"/>
      <c r="EA485" s="38"/>
      <c r="EB485" s="38"/>
      <c r="EC485" s="38"/>
      <c r="ED485" s="38"/>
      <c r="EE485" s="38"/>
      <c r="EF485" s="38"/>
      <c r="EG485" s="38"/>
      <c r="EH485" s="38"/>
      <c r="EI485" s="38"/>
      <c r="EJ485" s="38"/>
      <c r="EK485" s="38"/>
      <c r="EL485" s="38"/>
      <c r="EM485" s="38"/>
      <c r="EN485" s="38"/>
      <c r="EO485" s="38"/>
      <c r="EP485" s="38"/>
      <c r="EQ485" s="38"/>
      <c r="ER485" s="38"/>
      <c r="ES485" s="38"/>
      <c r="ET485" s="38"/>
      <c r="EU485" s="38"/>
      <c r="EV485" s="38"/>
      <c r="EW485" s="38"/>
      <c r="EX485" s="38"/>
      <c r="EY485" s="38"/>
      <c r="EZ485" s="38"/>
      <c r="FA485" s="38"/>
      <c r="FB485" s="38"/>
      <c r="FC485" s="38"/>
      <c r="FD485" s="38"/>
      <c r="FE485" s="38"/>
      <c r="FF485" s="38"/>
      <c r="FG485" s="38"/>
      <c r="FH485" s="38"/>
      <c r="FI485" s="38"/>
      <c r="FJ485" s="38"/>
      <c r="FK485" s="38"/>
      <c r="FL485" s="38"/>
      <c r="FM485" s="38"/>
      <c r="FN485" s="38"/>
      <c r="FO485" s="38"/>
      <c r="FP485" s="38"/>
      <c r="FQ485" s="38"/>
      <c r="FR485" s="38"/>
      <c r="FS485" s="38"/>
      <c r="FT485" s="38"/>
      <c r="FU485" s="38"/>
      <c r="FV485" s="38"/>
      <c r="FW485" s="38"/>
      <c r="FX485" s="38"/>
      <c r="FY485" s="38"/>
      <c r="FZ485" s="38"/>
      <c r="GA485" s="38"/>
      <c r="GB485" s="38"/>
      <c r="GC485" s="38"/>
      <c r="GD485" s="38"/>
      <c r="GE485" s="38"/>
      <c r="GF485" s="38"/>
      <c r="GG485" s="38"/>
      <c r="GH485" s="38"/>
      <c r="GI485" s="38"/>
      <c r="GJ485" s="38"/>
      <c r="GK485" s="38"/>
      <c r="GL485" s="38"/>
      <c r="GM485" s="38"/>
      <c r="GN485" s="38"/>
      <c r="GO485" s="38"/>
      <c r="GP485" s="38"/>
      <c r="GQ485" s="38"/>
      <c r="GR485" s="38"/>
      <c r="GS485" s="38"/>
      <c r="GT485" s="38"/>
      <c r="GU485" s="38"/>
      <c r="GV485" s="38"/>
      <c r="GW485" s="38"/>
      <c r="GX485" s="38"/>
      <c r="GY485" s="38"/>
      <c r="GZ485" s="38"/>
      <c r="HA485" s="38"/>
      <c r="HB485" s="38"/>
      <c r="HC485" s="38"/>
      <c r="HD485" s="38"/>
      <c r="HE485" s="38"/>
      <c r="HF485" s="38"/>
      <c r="HG485" s="38"/>
      <c r="HH485" s="38"/>
      <c r="HI485" s="38"/>
      <c r="HJ485" s="38"/>
      <c r="HK485" s="38"/>
      <c r="HL485" s="38"/>
      <c r="HM485" s="38"/>
      <c r="HN485" s="38"/>
      <c r="HO485" s="38"/>
      <c r="HP485" s="38"/>
      <c r="HQ485" s="38"/>
      <c r="HR485" s="38"/>
      <c r="HS485" s="38"/>
      <c r="HT485" s="38"/>
      <c r="HU485" s="38"/>
      <c r="HV485" s="38"/>
      <c r="HW485" s="38"/>
      <c r="HX485" s="38"/>
      <c r="HY485" s="38"/>
      <c r="HZ485" s="38"/>
      <c r="IA485" s="38"/>
      <c r="IB485" s="38"/>
      <c r="IC485" s="38"/>
      <c r="ID485" s="38"/>
      <c r="IE485" s="38"/>
      <c r="IF485" s="38"/>
      <c r="IG485" s="38"/>
      <c r="IH485" s="38"/>
      <c r="II485" s="38"/>
      <c r="IJ485" s="38"/>
      <c r="IK485" s="38"/>
      <c r="IL485" s="38"/>
      <c r="IM485" s="38"/>
      <c r="IN485" s="38"/>
      <c r="IO485" s="38"/>
      <c r="IP485" s="38"/>
      <c r="IQ485" s="38"/>
      <c r="IR485" s="38"/>
      <c r="IS485" s="38"/>
      <c r="IT485" s="38"/>
      <c r="IU485" s="38"/>
      <c r="IV485" s="38"/>
      <c r="IW485" s="38"/>
      <c r="IX485" s="38"/>
      <c r="IY485" s="38"/>
      <c r="IZ485" s="38"/>
      <c r="JA485" s="38"/>
      <c r="JB485" s="38"/>
      <c r="JC485" s="38"/>
      <c r="JD485" s="38"/>
      <c r="JE485" s="38"/>
      <c r="JF485" s="38"/>
      <c r="JG485" s="38"/>
      <c r="JH485" s="38"/>
      <c r="JI485" s="38"/>
      <c r="JJ485" s="38"/>
      <c r="JK485" s="38"/>
      <c r="JL485" s="38"/>
      <c r="JM485" s="38"/>
      <c r="JN485" s="38"/>
      <c r="JO485" s="38"/>
      <c r="JP485" s="38"/>
      <c r="JQ485" s="38"/>
      <c r="JR485" s="38"/>
      <c r="JS485" s="38"/>
      <c r="JT485" s="38"/>
      <c r="JU485" s="38"/>
      <c r="JV485" s="38"/>
      <c r="JW485" s="38"/>
      <c r="JX485" s="38"/>
      <c r="JY485" s="38"/>
      <c r="JZ485" s="38"/>
      <c r="KA485" s="38"/>
      <c r="KB485" s="38"/>
      <c r="KC485" s="38"/>
      <c r="KD485" s="38"/>
      <c r="KE485" s="38"/>
      <c r="KF485" s="38"/>
      <c r="KG485" s="38"/>
      <c r="KH485" s="38"/>
      <c r="KI485" s="38"/>
      <c r="KJ485" s="38"/>
      <c r="KK485" s="38"/>
      <c r="KL485" s="38"/>
      <c r="KM485" s="38"/>
      <c r="KN485" s="38"/>
      <c r="KO485" s="38"/>
      <c r="KP485" s="38"/>
      <c r="KQ485" s="38"/>
      <c r="KR485" s="38"/>
      <c r="KS485" s="38"/>
      <c r="KT485" s="38"/>
      <c r="KU485" s="38"/>
      <c r="KV485" s="38"/>
      <c r="KW485" s="38"/>
      <c r="KX485" s="38"/>
      <c r="KY485" s="38"/>
      <c r="KZ485" s="38"/>
      <c r="LA485" s="38"/>
      <c r="LB485" s="38"/>
      <c r="LC485" s="38"/>
      <c r="LD485" s="38"/>
      <c r="LE485" s="38"/>
      <c r="LF485" s="38"/>
      <c r="LG485" s="38"/>
      <c r="LH485" s="38"/>
      <c r="LI485" s="38"/>
      <c r="LJ485" s="38"/>
      <c r="LK485" s="38"/>
      <c r="LL485" s="38"/>
      <c r="LM485" s="38"/>
      <c r="LN485" s="38"/>
      <c r="LO485" s="38"/>
      <c r="LP485" s="38"/>
      <c r="LQ485" s="38"/>
      <c r="LR485" s="38"/>
      <c r="LS485" s="38"/>
      <c r="LT485" s="38"/>
      <c r="LU485" s="38"/>
      <c r="LV485" s="38"/>
      <c r="LW485" s="38"/>
      <c r="LX485" s="38"/>
      <c r="LY485" s="38"/>
      <c r="LZ485" s="38"/>
      <c r="MA485" s="38"/>
      <c r="MB485" s="38"/>
      <c r="MC485" s="38"/>
      <c r="MD485" s="38"/>
      <c r="ME485" s="38"/>
      <c r="MF485" s="38"/>
      <c r="MG485" s="38"/>
      <c r="MH485" s="38"/>
      <c r="MI485" s="38"/>
      <c r="MJ485" s="38"/>
      <c r="MK485" s="38"/>
      <c r="ML485" s="38"/>
      <c r="MM485" s="38"/>
      <c r="MN485" s="38"/>
      <c r="MO485" s="38"/>
      <c r="MP485" s="38"/>
      <c r="MQ485" s="38"/>
      <c r="MR485" s="38"/>
      <c r="MS485" s="38"/>
      <c r="MT485" s="38"/>
      <c r="MU485" s="38"/>
      <c r="MV485" s="38"/>
      <c r="MW485" s="38"/>
      <c r="MX485" s="38"/>
      <c r="MY485" s="38"/>
      <c r="MZ485" s="38"/>
      <c r="NA485" s="38"/>
      <c r="NB485" s="38"/>
      <c r="NC485" s="38"/>
      <c r="ND485" s="38"/>
      <c r="NE485" s="38"/>
      <c r="NF485" s="38"/>
      <c r="NG485" s="38"/>
      <c r="NH485" s="38"/>
      <c r="NI485" s="38"/>
      <c r="NJ485" s="38"/>
      <c r="NK485" s="38"/>
      <c r="NL485" s="38"/>
      <c r="NM485" s="38"/>
      <c r="NN485" s="38"/>
      <c r="NO485" s="38"/>
      <c r="NP485" s="38"/>
      <c r="NQ485" s="38"/>
      <c r="NR485" s="38"/>
      <c r="NS485" s="38"/>
      <c r="NT485" s="38"/>
      <c r="NU485" s="38"/>
      <c r="NV485" s="38"/>
      <c r="NW485" s="38"/>
      <c r="NX485" s="38"/>
      <c r="NY485" s="38"/>
      <c r="NZ485" s="38"/>
      <c r="OA485" s="38"/>
      <c r="OB485" s="38"/>
      <c r="OC485" s="38"/>
      <c r="OD485" s="38"/>
      <c r="OE485" s="38"/>
      <c r="OF485" s="38"/>
      <c r="OG485" s="38"/>
      <c r="OH485" s="38"/>
      <c r="OI485" s="38"/>
      <c r="OJ485" s="38"/>
      <c r="OK485" s="38"/>
      <c r="OL485" s="38"/>
      <c r="OM485" s="38"/>
      <c r="ON485" s="38"/>
      <c r="OO485" s="38"/>
      <c r="OP485" s="38"/>
      <c r="OQ485" s="38"/>
      <c r="OR485" s="38"/>
      <c r="OS485" s="38"/>
      <c r="OT485" s="38"/>
      <c r="OU485" s="38"/>
      <c r="OV485" s="38"/>
      <c r="OW485" s="38"/>
      <c r="OX485" s="38"/>
      <c r="OY485" s="38"/>
      <c r="OZ485" s="38"/>
      <c r="PA485" s="38"/>
      <c r="PB485" s="38"/>
      <c r="PC485" s="38"/>
      <c r="PD485" s="38"/>
      <c r="PE485" s="38"/>
      <c r="PF485" s="38"/>
      <c r="PG485" s="38"/>
      <c r="PH485" s="38"/>
      <c r="PI485" s="38"/>
      <c r="PJ485" s="38"/>
      <c r="PK485" s="38"/>
      <c r="PL485" s="38"/>
      <c r="PM485" s="38"/>
      <c r="PN485" s="38"/>
      <c r="PO485" s="38"/>
      <c r="PP485" s="38"/>
      <c r="PQ485" s="38"/>
      <c r="PR485" s="38"/>
      <c r="PS485" s="38"/>
      <c r="PT485" s="38"/>
      <c r="PU485" s="38"/>
      <c r="PV485" s="38"/>
      <c r="PW485" s="38"/>
      <c r="PX485" s="38"/>
      <c r="PY485" s="38"/>
      <c r="PZ485" s="38"/>
      <c r="QA485" s="38"/>
      <c r="QB485" s="38"/>
      <c r="QC485" s="38"/>
      <c r="QD485" s="38"/>
      <c r="QE485" s="38"/>
      <c r="QF485" s="38"/>
      <c r="QG485" s="38"/>
      <c r="QH485" s="38"/>
      <c r="QI485" s="38"/>
      <c r="QJ485" s="38"/>
      <c r="QK485" s="38"/>
      <c r="QL485" s="38"/>
      <c r="QM485" s="38"/>
      <c r="QN485" s="38"/>
      <c r="QO485" s="38"/>
      <c r="QP485" s="38"/>
      <c r="QQ485" s="38"/>
      <c r="QR485" s="38"/>
      <c r="QS485" s="38"/>
      <c r="QT485" s="38"/>
      <c r="QU485" s="38"/>
      <c r="QV485" s="38"/>
      <c r="QW485" s="38"/>
      <c r="QX485" s="38"/>
      <c r="QY485" s="38"/>
      <c r="QZ485" s="38"/>
      <c r="RA485" s="38"/>
      <c r="RB485" s="38"/>
      <c r="RC485" s="38"/>
      <c r="RD485" s="38"/>
      <c r="RE485" s="38"/>
      <c r="RF485" s="38"/>
      <c r="RG485" s="38"/>
      <c r="RH485" s="38"/>
      <c r="RI485" s="38"/>
      <c r="RJ485" s="38"/>
      <c r="RK485" s="38"/>
      <c r="RL485" s="38"/>
      <c r="RM485" s="38"/>
      <c r="RN485" s="38"/>
      <c r="RO485" s="38"/>
      <c r="RP485" s="38"/>
      <c r="RQ485" s="38"/>
      <c r="RR485" s="38"/>
      <c r="RS485" s="38"/>
      <c r="RT485" s="38"/>
      <c r="RU485" s="38"/>
      <c r="RV485" s="38"/>
      <c r="RW485" s="38"/>
      <c r="RX485" s="38"/>
      <c r="RY485" s="38"/>
      <c r="RZ485" s="38"/>
      <c r="SA485" s="38"/>
      <c r="SB485" s="38"/>
      <c r="SC485" s="38"/>
      <c r="SD485" s="38"/>
      <c r="SE485" s="38"/>
      <c r="SF485" s="38"/>
      <c r="SG485" s="38"/>
      <c r="SH485" s="38"/>
      <c r="SI485" s="38"/>
      <c r="SJ485" s="38"/>
      <c r="SK485" s="38"/>
      <c r="SL485" s="38"/>
      <c r="SM485" s="38"/>
      <c r="SN485" s="38"/>
      <c r="SO485" s="38"/>
      <c r="SP485" s="38"/>
      <c r="SQ485" s="38"/>
      <c r="SR485" s="38"/>
      <c r="SS485" s="38"/>
      <c r="ST485" s="38"/>
      <c r="SU485" s="38"/>
      <c r="SV485" s="38"/>
      <c r="SW485" s="38"/>
      <c r="SX485" s="38"/>
      <c r="SY485" s="38"/>
      <c r="SZ485" s="38"/>
      <c r="TA485" s="38"/>
      <c r="TB485" s="38"/>
      <c r="TC485" s="38"/>
      <c r="TD485" s="38"/>
      <c r="TE485" s="38"/>
      <c r="TF485" s="38"/>
      <c r="TG485" s="38"/>
      <c r="TH485" s="38"/>
      <c r="TI485" s="38"/>
      <c r="TJ485" s="38"/>
      <c r="TK485" s="38"/>
      <c r="TL485" s="38"/>
      <c r="TM485" s="38"/>
      <c r="TN485" s="38"/>
      <c r="TO485" s="38"/>
      <c r="TP485" s="38"/>
      <c r="TQ485" s="38"/>
      <c r="TR485" s="38"/>
      <c r="TS485" s="38"/>
      <c r="TT485" s="38"/>
      <c r="TU485" s="38"/>
      <c r="TV485" s="38"/>
      <c r="TW485" s="38"/>
      <c r="TX485" s="38"/>
      <c r="TY485" s="38"/>
      <c r="TZ485" s="38"/>
      <c r="UA485" s="38"/>
      <c r="UB485" s="38"/>
      <c r="UC485" s="38"/>
      <c r="UD485" s="38"/>
      <c r="UE485" s="38"/>
      <c r="UF485" s="38"/>
      <c r="UG485" s="38"/>
      <c r="UH485" s="38"/>
      <c r="UI485" s="38"/>
      <c r="UJ485" s="38"/>
      <c r="UK485" s="38"/>
      <c r="UL485" s="38"/>
      <c r="UM485" s="38"/>
      <c r="UN485" s="38"/>
      <c r="UO485" s="38"/>
      <c r="UP485" s="38"/>
      <c r="UQ485" s="38"/>
      <c r="UR485" s="38"/>
      <c r="US485" s="38"/>
      <c r="UT485" s="38"/>
      <c r="UU485" s="38"/>
      <c r="UV485" s="38"/>
      <c r="UW485" s="38"/>
      <c r="UX485" s="38"/>
      <c r="UY485" s="38"/>
      <c r="UZ485" s="38"/>
      <c r="VA485" s="38"/>
      <c r="VB485" s="38"/>
      <c r="VC485" s="38"/>
      <c r="VD485" s="38"/>
      <c r="VE485" s="38"/>
      <c r="VF485" s="38"/>
      <c r="VG485" s="38"/>
      <c r="VH485" s="38"/>
      <c r="VI485" s="38"/>
      <c r="VJ485" s="38"/>
      <c r="VK485" s="38"/>
      <c r="VL485" s="38"/>
      <c r="VM485" s="38"/>
      <c r="VN485" s="38"/>
      <c r="VO485" s="38"/>
      <c r="VP485" s="38"/>
      <c r="VQ485" s="38"/>
      <c r="VR485" s="38"/>
      <c r="VS485" s="38"/>
      <c r="VT485" s="38"/>
      <c r="VU485" s="38"/>
      <c r="VV485" s="38"/>
      <c r="VW485" s="38"/>
      <c r="VX485" s="38"/>
      <c r="VY485" s="38"/>
      <c r="VZ485" s="38"/>
      <c r="WA485" s="38"/>
      <c r="WB485" s="38"/>
      <c r="WC485" s="38"/>
      <c r="WD485" s="38"/>
    </row>
    <row r="486" spans="1:602" s="37" customFormat="1" ht="45.75" customHeight="1">
      <c r="A486" s="507"/>
      <c r="B486" s="542" t="s">
        <v>950</v>
      </c>
      <c r="C486" s="573" t="s">
        <v>951</v>
      </c>
      <c r="D486" s="50" t="s">
        <v>787</v>
      </c>
      <c r="E486" s="56"/>
      <c r="F486" s="56"/>
      <c r="G486" s="556"/>
      <c r="H486" s="56"/>
      <c r="I486" s="64" t="s">
        <v>14</v>
      </c>
      <c r="J486" s="64" t="s">
        <v>14</v>
      </c>
      <c r="K486" s="64" t="s">
        <v>952</v>
      </c>
      <c r="L486" s="64" t="s">
        <v>146</v>
      </c>
      <c r="M486" s="505">
        <f t="shared" ref="M486:R486" si="70">M487</f>
        <v>15000</v>
      </c>
      <c r="N486" s="505">
        <f t="shared" si="70"/>
        <v>15000</v>
      </c>
      <c r="O486" s="505">
        <f t="shared" si="70"/>
        <v>15000</v>
      </c>
      <c r="P486" s="541">
        <f t="shared" si="70"/>
        <v>15000</v>
      </c>
      <c r="Q486" s="505">
        <f t="shared" si="70"/>
        <v>15000</v>
      </c>
      <c r="R486" s="505">
        <f t="shared" si="70"/>
        <v>15000</v>
      </c>
      <c r="S486" s="580"/>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c r="DG486" s="38"/>
      <c r="DH486" s="38"/>
      <c r="DI486" s="38"/>
      <c r="DJ486" s="38"/>
      <c r="DK486" s="38"/>
      <c r="DL486" s="38"/>
      <c r="DM486" s="38"/>
      <c r="DN486" s="38"/>
      <c r="DO486" s="38"/>
      <c r="DP486" s="38"/>
      <c r="DQ486" s="38"/>
      <c r="DR486" s="38"/>
      <c r="DS486" s="38"/>
      <c r="DT486" s="38"/>
      <c r="DU486" s="38"/>
      <c r="DV486" s="38"/>
      <c r="DW486" s="38"/>
      <c r="DX486" s="38"/>
      <c r="DY486" s="38"/>
      <c r="DZ486" s="38"/>
      <c r="EA486" s="38"/>
      <c r="EB486" s="38"/>
      <c r="EC486" s="38"/>
      <c r="ED486" s="38"/>
      <c r="EE486" s="38"/>
      <c r="EF486" s="38"/>
      <c r="EG486" s="38"/>
      <c r="EH486" s="38"/>
      <c r="EI486" s="38"/>
      <c r="EJ486" s="38"/>
      <c r="EK486" s="38"/>
      <c r="EL486" s="38"/>
      <c r="EM486" s="38"/>
      <c r="EN486" s="38"/>
      <c r="EO486" s="38"/>
      <c r="EP486" s="38"/>
      <c r="EQ486" s="38"/>
      <c r="ER486" s="38"/>
      <c r="ES486" s="38"/>
      <c r="ET486" s="38"/>
      <c r="EU486" s="38"/>
      <c r="EV486" s="38"/>
      <c r="EW486" s="38"/>
      <c r="EX486" s="38"/>
      <c r="EY486" s="38"/>
      <c r="EZ486" s="38"/>
      <c r="FA486" s="38"/>
      <c r="FB486" s="38"/>
      <c r="FC486" s="38"/>
      <c r="FD486" s="38"/>
      <c r="FE486" s="38"/>
      <c r="FF486" s="38"/>
      <c r="FG486" s="38"/>
      <c r="FH486" s="38"/>
      <c r="FI486" s="38"/>
      <c r="FJ486" s="38"/>
      <c r="FK486" s="38"/>
      <c r="FL486" s="38"/>
      <c r="FM486" s="38"/>
      <c r="FN486" s="38"/>
      <c r="FO486" s="38"/>
      <c r="FP486" s="38"/>
      <c r="FQ486" s="38"/>
      <c r="FR486" s="38"/>
      <c r="FS486" s="38"/>
      <c r="FT486" s="38"/>
      <c r="FU486" s="38"/>
      <c r="FV486" s="38"/>
      <c r="FW486" s="38"/>
      <c r="FX486" s="38"/>
      <c r="FY486" s="38"/>
      <c r="FZ486" s="38"/>
      <c r="GA486" s="38"/>
      <c r="GB486" s="38"/>
      <c r="GC486" s="38"/>
      <c r="GD486" s="38"/>
      <c r="GE486" s="38"/>
      <c r="GF486" s="38"/>
      <c r="GG486" s="38"/>
      <c r="GH486" s="38"/>
      <c r="GI486" s="38"/>
      <c r="GJ486" s="38"/>
      <c r="GK486" s="38"/>
      <c r="GL486" s="38"/>
      <c r="GM486" s="38"/>
      <c r="GN486" s="38"/>
      <c r="GO486" s="38"/>
      <c r="GP486" s="38"/>
      <c r="GQ486" s="38"/>
      <c r="GR486" s="38"/>
      <c r="GS486" s="38"/>
      <c r="GT486" s="38"/>
      <c r="GU486" s="38"/>
      <c r="GV486" s="38"/>
      <c r="GW486" s="38"/>
      <c r="GX486" s="38"/>
      <c r="GY486" s="38"/>
      <c r="GZ486" s="38"/>
      <c r="HA486" s="38"/>
      <c r="HB486" s="38"/>
      <c r="HC486" s="38"/>
      <c r="HD486" s="38"/>
      <c r="HE486" s="38"/>
      <c r="HF486" s="38"/>
      <c r="HG486" s="38"/>
      <c r="HH486" s="38"/>
      <c r="HI486" s="38"/>
      <c r="HJ486" s="38"/>
      <c r="HK486" s="38"/>
      <c r="HL486" s="38"/>
      <c r="HM486" s="38"/>
      <c r="HN486" s="38"/>
      <c r="HO486" s="38"/>
      <c r="HP486" s="38"/>
      <c r="HQ486" s="38"/>
      <c r="HR486" s="38"/>
      <c r="HS486" s="38"/>
      <c r="HT486" s="38"/>
      <c r="HU486" s="38"/>
      <c r="HV486" s="38"/>
      <c r="HW486" s="38"/>
      <c r="HX486" s="38"/>
      <c r="HY486" s="38"/>
      <c r="HZ486" s="38"/>
      <c r="IA486" s="38"/>
      <c r="IB486" s="38"/>
      <c r="IC486" s="38"/>
      <c r="ID486" s="38"/>
      <c r="IE486" s="38"/>
      <c r="IF486" s="38"/>
      <c r="IG486" s="38"/>
      <c r="IH486" s="38"/>
      <c r="II486" s="38"/>
      <c r="IJ486" s="38"/>
      <c r="IK486" s="38"/>
      <c r="IL486" s="38"/>
      <c r="IM486" s="38"/>
      <c r="IN486" s="38"/>
      <c r="IO486" s="38"/>
      <c r="IP486" s="38"/>
      <c r="IQ486" s="38"/>
      <c r="IR486" s="38"/>
      <c r="IS486" s="38"/>
      <c r="IT486" s="38"/>
      <c r="IU486" s="38"/>
      <c r="IV486" s="38"/>
      <c r="IW486" s="38"/>
      <c r="IX486" s="38"/>
      <c r="IY486" s="38"/>
      <c r="IZ486" s="38"/>
      <c r="JA486" s="38"/>
      <c r="JB486" s="38"/>
      <c r="JC486" s="38"/>
      <c r="JD486" s="38"/>
      <c r="JE486" s="38"/>
      <c r="JF486" s="38"/>
      <c r="JG486" s="38"/>
      <c r="JH486" s="38"/>
      <c r="JI486" s="38"/>
      <c r="JJ486" s="38"/>
      <c r="JK486" s="38"/>
      <c r="JL486" s="38"/>
      <c r="JM486" s="38"/>
      <c r="JN486" s="38"/>
      <c r="JO486" s="38"/>
      <c r="JP486" s="38"/>
      <c r="JQ486" s="38"/>
      <c r="JR486" s="38"/>
      <c r="JS486" s="38"/>
      <c r="JT486" s="38"/>
      <c r="JU486" s="38"/>
      <c r="JV486" s="38"/>
      <c r="JW486" s="38"/>
      <c r="JX486" s="38"/>
      <c r="JY486" s="38"/>
      <c r="JZ486" s="38"/>
      <c r="KA486" s="38"/>
      <c r="KB486" s="38"/>
      <c r="KC486" s="38"/>
      <c r="KD486" s="38"/>
      <c r="KE486" s="38"/>
      <c r="KF486" s="38"/>
      <c r="KG486" s="38"/>
      <c r="KH486" s="38"/>
      <c r="KI486" s="38"/>
      <c r="KJ486" s="38"/>
      <c r="KK486" s="38"/>
      <c r="KL486" s="38"/>
      <c r="KM486" s="38"/>
      <c r="KN486" s="38"/>
      <c r="KO486" s="38"/>
      <c r="KP486" s="38"/>
      <c r="KQ486" s="38"/>
      <c r="KR486" s="38"/>
      <c r="KS486" s="38"/>
      <c r="KT486" s="38"/>
      <c r="KU486" s="38"/>
      <c r="KV486" s="38"/>
      <c r="KW486" s="38"/>
      <c r="KX486" s="38"/>
      <c r="KY486" s="38"/>
      <c r="KZ486" s="38"/>
      <c r="LA486" s="38"/>
      <c r="LB486" s="38"/>
      <c r="LC486" s="38"/>
      <c r="LD486" s="38"/>
      <c r="LE486" s="38"/>
      <c r="LF486" s="38"/>
      <c r="LG486" s="38"/>
      <c r="LH486" s="38"/>
      <c r="LI486" s="38"/>
      <c r="LJ486" s="38"/>
      <c r="LK486" s="38"/>
      <c r="LL486" s="38"/>
      <c r="LM486" s="38"/>
      <c r="LN486" s="38"/>
      <c r="LO486" s="38"/>
      <c r="LP486" s="38"/>
      <c r="LQ486" s="38"/>
      <c r="LR486" s="38"/>
      <c r="LS486" s="38"/>
      <c r="LT486" s="38"/>
      <c r="LU486" s="38"/>
      <c r="LV486" s="38"/>
      <c r="LW486" s="38"/>
      <c r="LX486" s="38"/>
      <c r="LY486" s="38"/>
      <c r="LZ486" s="38"/>
      <c r="MA486" s="38"/>
      <c r="MB486" s="38"/>
      <c r="MC486" s="38"/>
      <c r="MD486" s="38"/>
      <c r="ME486" s="38"/>
      <c r="MF486" s="38"/>
      <c r="MG486" s="38"/>
      <c r="MH486" s="38"/>
      <c r="MI486" s="38"/>
      <c r="MJ486" s="38"/>
      <c r="MK486" s="38"/>
      <c r="ML486" s="38"/>
      <c r="MM486" s="38"/>
      <c r="MN486" s="38"/>
      <c r="MO486" s="38"/>
      <c r="MP486" s="38"/>
      <c r="MQ486" s="38"/>
      <c r="MR486" s="38"/>
      <c r="MS486" s="38"/>
      <c r="MT486" s="38"/>
      <c r="MU486" s="38"/>
      <c r="MV486" s="38"/>
      <c r="MW486" s="38"/>
      <c r="MX486" s="38"/>
      <c r="MY486" s="38"/>
      <c r="MZ486" s="38"/>
      <c r="NA486" s="38"/>
      <c r="NB486" s="38"/>
      <c r="NC486" s="38"/>
      <c r="ND486" s="38"/>
      <c r="NE486" s="38"/>
      <c r="NF486" s="38"/>
      <c r="NG486" s="38"/>
      <c r="NH486" s="38"/>
      <c r="NI486" s="38"/>
      <c r="NJ486" s="38"/>
      <c r="NK486" s="38"/>
      <c r="NL486" s="38"/>
      <c r="NM486" s="38"/>
      <c r="NN486" s="38"/>
      <c r="NO486" s="38"/>
      <c r="NP486" s="38"/>
      <c r="NQ486" s="38"/>
      <c r="NR486" s="38"/>
      <c r="NS486" s="38"/>
      <c r="NT486" s="38"/>
      <c r="NU486" s="38"/>
      <c r="NV486" s="38"/>
      <c r="NW486" s="38"/>
      <c r="NX486" s="38"/>
      <c r="NY486" s="38"/>
      <c r="NZ486" s="38"/>
      <c r="OA486" s="38"/>
      <c r="OB486" s="38"/>
      <c r="OC486" s="38"/>
      <c r="OD486" s="38"/>
      <c r="OE486" s="38"/>
      <c r="OF486" s="38"/>
      <c r="OG486" s="38"/>
      <c r="OH486" s="38"/>
      <c r="OI486" s="38"/>
      <c r="OJ486" s="38"/>
      <c r="OK486" s="38"/>
      <c r="OL486" s="38"/>
      <c r="OM486" s="38"/>
      <c r="ON486" s="38"/>
      <c r="OO486" s="38"/>
      <c r="OP486" s="38"/>
      <c r="OQ486" s="38"/>
      <c r="OR486" s="38"/>
      <c r="OS486" s="38"/>
      <c r="OT486" s="38"/>
      <c r="OU486" s="38"/>
      <c r="OV486" s="38"/>
      <c r="OW486" s="38"/>
      <c r="OX486" s="38"/>
      <c r="OY486" s="38"/>
      <c r="OZ486" s="38"/>
      <c r="PA486" s="38"/>
      <c r="PB486" s="38"/>
      <c r="PC486" s="38"/>
      <c r="PD486" s="38"/>
      <c r="PE486" s="38"/>
      <c r="PF486" s="38"/>
      <c r="PG486" s="38"/>
      <c r="PH486" s="38"/>
      <c r="PI486" s="38"/>
      <c r="PJ486" s="38"/>
      <c r="PK486" s="38"/>
      <c r="PL486" s="38"/>
      <c r="PM486" s="38"/>
      <c r="PN486" s="38"/>
      <c r="PO486" s="38"/>
      <c r="PP486" s="38"/>
      <c r="PQ486" s="38"/>
      <c r="PR486" s="38"/>
      <c r="PS486" s="38"/>
      <c r="PT486" s="38"/>
      <c r="PU486" s="38"/>
      <c r="PV486" s="38"/>
      <c r="PW486" s="38"/>
      <c r="PX486" s="38"/>
      <c r="PY486" s="38"/>
      <c r="PZ486" s="38"/>
      <c r="QA486" s="38"/>
      <c r="QB486" s="38"/>
      <c r="QC486" s="38"/>
      <c r="QD486" s="38"/>
      <c r="QE486" s="38"/>
      <c r="QF486" s="38"/>
      <c r="QG486" s="38"/>
      <c r="QH486" s="38"/>
      <c r="QI486" s="38"/>
      <c r="QJ486" s="38"/>
      <c r="QK486" s="38"/>
      <c r="QL486" s="38"/>
      <c r="QM486" s="38"/>
      <c r="QN486" s="38"/>
      <c r="QO486" s="38"/>
      <c r="QP486" s="38"/>
      <c r="QQ486" s="38"/>
      <c r="QR486" s="38"/>
      <c r="QS486" s="38"/>
      <c r="QT486" s="38"/>
      <c r="QU486" s="38"/>
      <c r="QV486" s="38"/>
      <c r="QW486" s="38"/>
      <c r="QX486" s="38"/>
      <c r="QY486" s="38"/>
      <c r="QZ486" s="38"/>
      <c r="RA486" s="38"/>
      <c r="RB486" s="38"/>
      <c r="RC486" s="38"/>
      <c r="RD486" s="38"/>
      <c r="RE486" s="38"/>
      <c r="RF486" s="38"/>
      <c r="RG486" s="38"/>
      <c r="RH486" s="38"/>
      <c r="RI486" s="38"/>
      <c r="RJ486" s="38"/>
      <c r="RK486" s="38"/>
      <c r="RL486" s="38"/>
      <c r="RM486" s="38"/>
      <c r="RN486" s="38"/>
      <c r="RO486" s="38"/>
      <c r="RP486" s="38"/>
      <c r="RQ486" s="38"/>
      <c r="RR486" s="38"/>
      <c r="RS486" s="38"/>
      <c r="RT486" s="38"/>
      <c r="RU486" s="38"/>
      <c r="RV486" s="38"/>
      <c r="RW486" s="38"/>
      <c r="RX486" s="38"/>
      <c r="RY486" s="38"/>
      <c r="RZ486" s="38"/>
      <c r="SA486" s="38"/>
      <c r="SB486" s="38"/>
      <c r="SC486" s="38"/>
      <c r="SD486" s="38"/>
      <c r="SE486" s="38"/>
      <c r="SF486" s="38"/>
      <c r="SG486" s="38"/>
      <c r="SH486" s="38"/>
      <c r="SI486" s="38"/>
      <c r="SJ486" s="38"/>
      <c r="SK486" s="38"/>
      <c r="SL486" s="38"/>
      <c r="SM486" s="38"/>
      <c r="SN486" s="38"/>
      <c r="SO486" s="38"/>
      <c r="SP486" s="38"/>
      <c r="SQ486" s="38"/>
      <c r="SR486" s="38"/>
      <c r="SS486" s="38"/>
      <c r="ST486" s="38"/>
      <c r="SU486" s="38"/>
      <c r="SV486" s="38"/>
      <c r="SW486" s="38"/>
      <c r="SX486" s="38"/>
      <c r="SY486" s="38"/>
      <c r="SZ486" s="38"/>
      <c r="TA486" s="38"/>
      <c r="TB486" s="38"/>
      <c r="TC486" s="38"/>
      <c r="TD486" s="38"/>
      <c r="TE486" s="38"/>
      <c r="TF486" s="38"/>
      <c r="TG486" s="38"/>
      <c r="TH486" s="38"/>
      <c r="TI486" s="38"/>
      <c r="TJ486" s="38"/>
      <c r="TK486" s="38"/>
      <c r="TL486" s="38"/>
      <c r="TM486" s="38"/>
      <c r="TN486" s="38"/>
      <c r="TO486" s="38"/>
      <c r="TP486" s="38"/>
      <c r="TQ486" s="38"/>
      <c r="TR486" s="38"/>
      <c r="TS486" s="38"/>
      <c r="TT486" s="38"/>
      <c r="TU486" s="38"/>
      <c r="TV486" s="38"/>
      <c r="TW486" s="38"/>
      <c r="TX486" s="38"/>
      <c r="TY486" s="38"/>
      <c r="TZ486" s="38"/>
      <c r="UA486" s="38"/>
      <c r="UB486" s="38"/>
      <c r="UC486" s="38"/>
      <c r="UD486" s="38"/>
      <c r="UE486" s="38"/>
      <c r="UF486" s="38"/>
      <c r="UG486" s="38"/>
      <c r="UH486" s="38"/>
      <c r="UI486" s="38"/>
      <c r="UJ486" s="38"/>
      <c r="UK486" s="38"/>
      <c r="UL486" s="38"/>
      <c r="UM486" s="38"/>
      <c r="UN486" s="38"/>
      <c r="UO486" s="38"/>
      <c r="UP486" s="38"/>
      <c r="UQ486" s="38"/>
      <c r="UR486" s="38"/>
      <c r="US486" s="38"/>
      <c r="UT486" s="38"/>
      <c r="UU486" s="38"/>
      <c r="UV486" s="38"/>
      <c r="UW486" s="38"/>
      <c r="UX486" s="38"/>
      <c r="UY486" s="38"/>
      <c r="UZ486" s="38"/>
      <c r="VA486" s="38"/>
      <c r="VB486" s="38"/>
      <c r="VC486" s="38"/>
      <c r="VD486" s="38"/>
      <c r="VE486" s="38"/>
      <c r="VF486" s="38"/>
      <c r="VG486" s="38"/>
      <c r="VH486" s="38"/>
      <c r="VI486" s="38"/>
      <c r="VJ486" s="38"/>
      <c r="VK486" s="38"/>
      <c r="VL486" s="38"/>
      <c r="VM486" s="38"/>
      <c r="VN486" s="38"/>
      <c r="VO486" s="38"/>
      <c r="VP486" s="38"/>
      <c r="VQ486" s="38"/>
      <c r="VR486" s="38"/>
      <c r="VS486" s="38"/>
      <c r="VT486" s="38"/>
      <c r="VU486" s="38"/>
      <c r="VV486" s="38"/>
      <c r="VW486" s="38"/>
      <c r="VX486" s="38"/>
      <c r="VY486" s="38"/>
      <c r="VZ486" s="38"/>
      <c r="WA486" s="38"/>
      <c r="WB486" s="38"/>
      <c r="WC486" s="38"/>
      <c r="WD486" s="38"/>
    </row>
    <row r="487" spans="1:602" s="37" customFormat="1" ht="38.25" customHeight="1">
      <c r="A487" s="507"/>
      <c r="B487" s="515"/>
      <c r="C487" s="573"/>
      <c r="D487" s="51"/>
      <c r="E487" s="56"/>
      <c r="F487" s="56"/>
      <c r="G487" s="556"/>
      <c r="H487" s="56"/>
      <c r="I487" s="533" t="s">
        <v>14</v>
      </c>
      <c r="J487" s="533" t="s">
        <v>14</v>
      </c>
      <c r="K487" s="533" t="s">
        <v>952</v>
      </c>
      <c r="L487" s="533" t="s">
        <v>202</v>
      </c>
      <c r="M487" s="520">
        <v>15000</v>
      </c>
      <c r="N487" s="520">
        <v>15000</v>
      </c>
      <c r="O487" s="520">
        <v>15000</v>
      </c>
      <c r="P487" s="534">
        <v>15000</v>
      </c>
      <c r="Q487" s="520">
        <v>15000</v>
      </c>
      <c r="R487" s="520">
        <v>15000</v>
      </c>
      <c r="S487" s="535">
        <v>3</v>
      </c>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c r="CY487" s="38"/>
      <c r="CZ487" s="38"/>
      <c r="DA487" s="38"/>
      <c r="DB487" s="38"/>
      <c r="DC487" s="38"/>
      <c r="DD487" s="38"/>
      <c r="DE487" s="38"/>
      <c r="DF487" s="38"/>
      <c r="DG487" s="38"/>
      <c r="DH487" s="38"/>
      <c r="DI487" s="38"/>
      <c r="DJ487" s="38"/>
      <c r="DK487" s="38"/>
      <c r="DL487" s="38"/>
      <c r="DM487" s="38"/>
      <c r="DN487" s="38"/>
      <c r="DO487" s="38"/>
      <c r="DP487" s="38"/>
      <c r="DQ487" s="38"/>
      <c r="DR487" s="38"/>
      <c r="DS487" s="38"/>
      <c r="DT487" s="38"/>
      <c r="DU487" s="38"/>
      <c r="DV487" s="38"/>
      <c r="DW487" s="38"/>
      <c r="DX487" s="38"/>
      <c r="DY487" s="38"/>
      <c r="DZ487" s="38"/>
      <c r="EA487" s="38"/>
      <c r="EB487" s="38"/>
      <c r="EC487" s="38"/>
      <c r="ED487" s="38"/>
      <c r="EE487" s="38"/>
      <c r="EF487" s="38"/>
      <c r="EG487" s="38"/>
      <c r="EH487" s="38"/>
      <c r="EI487" s="38"/>
      <c r="EJ487" s="38"/>
      <c r="EK487" s="38"/>
      <c r="EL487" s="38"/>
      <c r="EM487" s="38"/>
      <c r="EN487" s="38"/>
      <c r="EO487" s="38"/>
      <c r="EP487" s="38"/>
      <c r="EQ487" s="38"/>
      <c r="ER487" s="38"/>
      <c r="ES487" s="38"/>
      <c r="ET487" s="38"/>
      <c r="EU487" s="38"/>
      <c r="EV487" s="38"/>
      <c r="EW487" s="38"/>
      <c r="EX487" s="38"/>
      <c r="EY487" s="38"/>
      <c r="EZ487" s="38"/>
      <c r="FA487" s="38"/>
      <c r="FB487" s="38"/>
      <c r="FC487" s="38"/>
      <c r="FD487" s="38"/>
      <c r="FE487" s="38"/>
      <c r="FF487" s="38"/>
      <c r="FG487" s="38"/>
      <c r="FH487" s="38"/>
      <c r="FI487" s="38"/>
      <c r="FJ487" s="38"/>
      <c r="FK487" s="38"/>
      <c r="FL487" s="38"/>
      <c r="FM487" s="38"/>
      <c r="FN487" s="38"/>
      <c r="FO487" s="38"/>
      <c r="FP487" s="38"/>
      <c r="FQ487" s="38"/>
      <c r="FR487" s="38"/>
      <c r="FS487" s="38"/>
      <c r="FT487" s="38"/>
      <c r="FU487" s="38"/>
      <c r="FV487" s="38"/>
      <c r="FW487" s="38"/>
      <c r="FX487" s="38"/>
      <c r="FY487" s="38"/>
      <c r="FZ487" s="38"/>
      <c r="GA487" s="38"/>
      <c r="GB487" s="38"/>
      <c r="GC487" s="38"/>
      <c r="GD487" s="38"/>
      <c r="GE487" s="38"/>
      <c r="GF487" s="38"/>
      <c r="GG487" s="38"/>
      <c r="GH487" s="38"/>
      <c r="GI487" s="38"/>
      <c r="GJ487" s="38"/>
      <c r="GK487" s="38"/>
      <c r="GL487" s="38"/>
      <c r="GM487" s="38"/>
      <c r="GN487" s="38"/>
      <c r="GO487" s="38"/>
      <c r="GP487" s="38"/>
      <c r="GQ487" s="38"/>
      <c r="GR487" s="38"/>
      <c r="GS487" s="38"/>
      <c r="GT487" s="38"/>
      <c r="GU487" s="38"/>
      <c r="GV487" s="38"/>
      <c r="GW487" s="38"/>
      <c r="GX487" s="38"/>
      <c r="GY487" s="38"/>
      <c r="GZ487" s="38"/>
      <c r="HA487" s="38"/>
      <c r="HB487" s="38"/>
      <c r="HC487" s="38"/>
      <c r="HD487" s="38"/>
      <c r="HE487" s="38"/>
      <c r="HF487" s="38"/>
      <c r="HG487" s="38"/>
      <c r="HH487" s="38"/>
      <c r="HI487" s="38"/>
      <c r="HJ487" s="38"/>
      <c r="HK487" s="38"/>
      <c r="HL487" s="38"/>
      <c r="HM487" s="38"/>
      <c r="HN487" s="38"/>
      <c r="HO487" s="38"/>
      <c r="HP487" s="38"/>
      <c r="HQ487" s="38"/>
      <c r="HR487" s="38"/>
      <c r="HS487" s="38"/>
      <c r="HT487" s="38"/>
      <c r="HU487" s="38"/>
      <c r="HV487" s="38"/>
      <c r="HW487" s="38"/>
      <c r="HX487" s="38"/>
      <c r="HY487" s="38"/>
      <c r="HZ487" s="38"/>
      <c r="IA487" s="38"/>
      <c r="IB487" s="38"/>
      <c r="IC487" s="38"/>
      <c r="ID487" s="38"/>
      <c r="IE487" s="38"/>
      <c r="IF487" s="38"/>
      <c r="IG487" s="38"/>
      <c r="IH487" s="38"/>
      <c r="II487" s="38"/>
      <c r="IJ487" s="38"/>
      <c r="IK487" s="38"/>
      <c r="IL487" s="38"/>
      <c r="IM487" s="38"/>
      <c r="IN487" s="38"/>
      <c r="IO487" s="38"/>
      <c r="IP487" s="38"/>
      <c r="IQ487" s="38"/>
      <c r="IR487" s="38"/>
      <c r="IS487" s="38"/>
      <c r="IT487" s="38"/>
      <c r="IU487" s="38"/>
      <c r="IV487" s="38"/>
      <c r="IW487" s="38"/>
      <c r="IX487" s="38"/>
      <c r="IY487" s="38"/>
      <c r="IZ487" s="38"/>
      <c r="JA487" s="38"/>
      <c r="JB487" s="38"/>
      <c r="JC487" s="38"/>
      <c r="JD487" s="38"/>
      <c r="JE487" s="38"/>
      <c r="JF487" s="38"/>
      <c r="JG487" s="38"/>
      <c r="JH487" s="38"/>
      <c r="JI487" s="38"/>
      <c r="JJ487" s="38"/>
      <c r="JK487" s="38"/>
      <c r="JL487" s="38"/>
      <c r="JM487" s="38"/>
      <c r="JN487" s="38"/>
      <c r="JO487" s="38"/>
      <c r="JP487" s="38"/>
      <c r="JQ487" s="38"/>
      <c r="JR487" s="38"/>
      <c r="JS487" s="38"/>
      <c r="JT487" s="38"/>
      <c r="JU487" s="38"/>
      <c r="JV487" s="38"/>
      <c r="JW487" s="38"/>
      <c r="JX487" s="38"/>
      <c r="JY487" s="38"/>
      <c r="JZ487" s="38"/>
      <c r="KA487" s="38"/>
      <c r="KB487" s="38"/>
      <c r="KC487" s="38"/>
      <c r="KD487" s="38"/>
      <c r="KE487" s="38"/>
      <c r="KF487" s="38"/>
      <c r="KG487" s="38"/>
      <c r="KH487" s="38"/>
      <c r="KI487" s="38"/>
      <c r="KJ487" s="38"/>
      <c r="KK487" s="38"/>
      <c r="KL487" s="38"/>
      <c r="KM487" s="38"/>
      <c r="KN487" s="38"/>
      <c r="KO487" s="38"/>
      <c r="KP487" s="38"/>
      <c r="KQ487" s="38"/>
      <c r="KR487" s="38"/>
      <c r="KS487" s="38"/>
      <c r="KT487" s="38"/>
      <c r="KU487" s="38"/>
      <c r="KV487" s="38"/>
      <c r="KW487" s="38"/>
      <c r="KX487" s="38"/>
      <c r="KY487" s="38"/>
      <c r="KZ487" s="38"/>
      <c r="LA487" s="38"/>
      <c r="LB487" s="38"/>
      <c r="LC487" s="38"/>
      <c r="LD487" s="38"/>
      <c r="LE487" s="38"/>
      <c r="LF487" s="38"/>
      <c r="LG487" s="38"/>
      <c r="LH487" s="38"/>
      <c r="LI487" s="38"/>
      <c r="LJ487" s="38"/>
      <c r="LK487" s="38"/>
      <c r="LL487" s="38"/>
      <c r="LM487" s="38"/>
      <c r="LN487" s="38"/>
      <c r="LO487" s="38"/>
      <c r="LP487" s="38"/>
      <c r="LQ487" s="38"/>
      <c r="LR487" s="38"/>
      <c r="LS487" s="38"/>
      <c r="LT487" s="38"/>
      <c r="LU487" s="38"/>
      <c r="LV487" s="38"/>
      <c r="LW487" s="38"/>
      <c r="LX487" s="38"/>
      <c r="LY487" s="38"/>
      <c r="LZ487" s="38"/>
      <c r="MA487" s="38"/>
      <c r="MB487" s="38"/>
      <c r="MC487" s="38"/>
      <c r="MD487" s="38"/>
      <c r="ME487" s="38"/>
      <c r="MF487" s="38"/>
      <c r="MG487" s="38"/>
      <c r="MH487" s="38"/>
      <c r="MI487" s="38"/>
      <c r="MJ487" s="38"/>
      <c r="MK487" s="38"/>
      <c r="ML487" s="38"/>
      <c r="MM487" s="38"/>
      <c r="MN487" s="38"/>
      <c r="MO487" s="38"/>
      <c r="MP487" s="38"/>
      <c r="MQ487" s="38"/>
      <c r="MR487" s="38"/>
      <c r="MS487" s="38"/>
      <c r="MT487" s="38"/>
      <c r="MU487" s="38"/>
      <c r="MV487" s="38"/>
      <c r="MW487" s="38"/>
      <c r="MX487" s="38"/>
      <c r="MY487" s="38"/>
      <c r="MZ487" s="38"/>
      <c r="NA487" s="38"/>
      <c r="NB487" s="38"/>
      <c r="NC487" s="38"/>
      <c r="ND487" s="38"/>
      <c r="NE487" s="38"/>
      <c r="NF487" s="38"/>
      <c r="NG487" s="38"/>
      <c r="NH487" s="38"/>
      <c r="NI487" s="38"/>
      <c r="NJ487" s="38"/>
      <c r="NK487" s="38"/>
      <c r="NL487" s="38"/>
      <c r="NM487" s="38"/>
      <c r="NN487" s="38"/>
      <c r="NO487" s="38"/>
      <c r="NP487" s="38"/>
      <c r="NQ487" s="38"/>
      <c r="NR487" s="38"/>
      <c r="NS487" s="38"/>
      <c r="NT487" s="38"/>
      <c r="NU487" s="38"/>
      <c r="NV487" s="38"/>
      <c r="NW487" s="38"/>
      <c r="NX487" s="38"/>
      <c r="NY487" s="38"/>
      <c r="NZ487" s="38"/>
      <c r="OA487" s="38"/>
      <c r="OB487" s="38"/>
      <c r="OC487" s="38"/>
      <c r="OD487" s="38"/>
      <c r="OE487" s="38"/>
      <c r="OF487" s="38"/>
      <c r="OG487" s="38"/>
      <c r="OH487" s="38"/>
      <c r="OI487" s="38"/>
      <c r="OJ487" s="38"/>
      <c r="OK487" s="38"/>
      <c r="OL487" s="38"/>
      <c r="OM487" s="38"/>
      <c r="ON487" s="38"/>
      <c r="OO487" s="38"/>
      <c r="OP487" s="38"/>
      <c r="OQ487" s="38"/>
      <c r="OR487" s="38"/>
      <c r="OS487" s="38"/>
      <c r="OT487" s="38"/>
      <c r="OU487" s="38"/>
      <c r="OV487" s="38"/>
      <c r="OW487" s="38"/>
      <c r="OX487" s="38"/>
      <c r="OY487" s="38"/>
      <c r="OZ487" s="38"/>
      <c r="PA487" s="38"/>
      <c r="PB487" s="38"/>
      <c r="PC487" s="38"/>
      <c r="PD487" s="38"/>
      <c r="PE487" s="38"/>
      <c r="PF487" s="38"/>
      <c r="PG487" s="38"/>
      <c r="PH487" s="38"/>
      <c r="PI487" s="38"/>
      <c r="PJ487" s="38"/>
      <c r="PK487" s="38"/>
      <c r="PL487" s="38"/>
      <c r="PM487" s="38"/>
      <c r="PN487" s="38"/>
      <c r="PO487" s="38"/>
      <c r="PP487" s="38"/>
      <c r="PQ487" s="38"/>
      <c r="PR487" s="38"/>
      <c r="PS487" s="38"/>
      <c r="PT487" s="38"/>
      <c r="PU487" s="38"/>
      <c r="PV487" s="38"/>
      <c r="PW487" s="38"/>
      <c r="PX487" s="38"/>
      <c r="PY487" s="38"/>
      <c r="PZ487" s="38"/>
      <c r="QA487" s="38"/>
      <c r="QB487" s="38"/>
      <c r="QC487" s="38"/>
      <c r="QD487" s="38"/>
      <c r="QE487" s="38"/>
      <c r="QF487" s="38"/>
      <c r="QG487" s="38"/>
      <c r="QH487" s="38"/>
      <c r="QI487" s="38"/>
      <c r="QJ487" s="38"/>
      <c r="QK487" s="38"/>
      <c r="QL487" s="38"/>
      <c r="QM487" s="38"/>
      <c r="QN487" s="38"/>
      <c r="QO487" s="38"/>
      <c r="QP487" s="38"/>
      <c r="QQ487" s="38"/>
      <c r="QR487" s="38"/>
      <c r="QS487" s="38"/>
      <c r="QT487" s="38"/>
      <c r="QU487" s="38"/>
      <c r="QV487" s="38"/>
      <c r="QW487" s="38"/>
      <c r="QX487" s="38"/>
      <c r="QY487" s="38"/>
      <c r="QZ487" s="38"/>
      <c r="RA487" s="38"/>
      <c r="RB487" s="38"/>
      <c r="RC487" s="38"/>
      <c r="RD487" s="38"/>
      <c r="RE487" s="38"/>
      <c r="RF487" s="38"/>
      <c r="RG487" s="38"/>
      <c r="RH487" s="38"/>
      <c r="RI487" s="38"/>
      <c r="RJ487" s="38"/>
      <c r="RK487" s="38"/>
      <c r="RL487" s="38"/>
      <c r="RM487" s="38"/>
      <c r="RN487" s="38"/>
      <c r="RO487" s="38"/>
      <c r="RP487" s="38"/>
      <c r="RQ487" s="38"/>
      <c r="RR487" s="38"/>
      <c r="RS487" s="38"/>
      <c r="RT487" s="38"/>
      <c r="RU487" s="38"/>
      <c r="RV487" s="38"/>
      <c r="RW487" s="38"/>
      <c r="RX487" s="38"/>
      <c r="RY487" s="38"/>
      <c r="RZ487" s="38"/>
      <c r="SA487" s="38"/>
      <c r="SB487" s="38"/>
      <c r="SC487" s="38"/>
      <c r="SD487" s="38"/>
      <c r="SE487" s="38"/>
      <c r="SF487" s="38"/>
      <c r="SG487" s="38"/>
      <c r="SH487" s="38"/>
      <c r="SI487" s="38"/>
      <c r="SJ487" s="38"/>
      <c r="SK487" s="38"/>
      <c r="SL487" s="38"/>
      <c r="SM487" s="38"/>
      <c r="SN487" s="38"/>
      <c r="SO487" s="38"/>
      <c r="SP487" s="38"/>
      <c r="SQ487" s="38"/>
      <c r="SR487" s="38"/>
      <c r="SS487" s="38"/>
      <c r="ST487" s="38"/>
      <c r="SU487" s="38"/>
      <c r="SV487" s="38"/>
      <c r="SW487" s="38"/>
      <c r="SX487" s="38"/>
      <c r="SY487" s="38"/>
      <c r="SZ487" s="38"/>
      <c r="TA487" s="38"/>
      <c r="TB487" s="38"/>
      <c r="TC487" s="38"/>
      <c r="TD487" s="38"/>
      <c r="TE487" s="38"/>
      <c r="TF487" s="38"/>
      <c r="TG487" s="38"/>
      <c r="TH487" s="38"/>
      <c r="TI487" s="38"/>
      <c r="TJ487" s="38"/>
      <c r="TK487" s="38"/>
      <c r="TL487" s="38"/>
      <c r="TM487" s="38"/>
      <c r="TN487" s="38"/>
      <c r="TO487" s="38"/>
      <c r="TP487" s="38"/>
      <c r="TQ487" s="38"/>
      <c r="TR487" s="38"/>
      <c r="TS487" s="38"/>
      <c r="TT487" s="38"/>
      <c r="TU487" s="38"/>
      <c r="TV487" s="38"/>
      <c r="TW487" s="38"/>
      <c r="TX487" s="38"/>
      <c r="TY487" s="38"/>
      <c r="TZ487" s="38"/>
      <c r="UA487" s="38"/>
      <c r="UB487" s="38"/>
      <c r="UC487" s="38"/>
      <c r="UD487" s="38"/>
      <c r="UE487" s="38"/>
      <c r="UF487" s="38"/>
      <c r="UG487" s="38"/>
      <c r="UH487" s="38"/>
      <c r="UI487" s="38"/>
      <c r="UJ487" s="38"/>
      <c r="UK487" s="38"/>
      <c r="UL487" s="38"/>
      <c r="UM487" s="38"/>
      <c r="UN487" s="38"/>
      <c r="UO487" s="38"/>
      <c r="UP487" s="38"/>
      <c r="UQ487" s="38"/>
      <c r="UR487" s="38"/>
      <c r="US487" s="38"/>
      <c r="UT487" s="38"/>
      <c r="UU487" s="38"/>
      <c r="UV487" s="38"/>
      <c r="UW487" s="38"/>
      <c r="UX487" s="38"/>
      <c r="UY487" s="38"/>
      <c r="UZ487" s="38"/>
      <c r="VA487" s="38"/>
      <c r="VB487" s="38"/>
      <c r="VC487" s="38"/>
      <c r="VD487" s="38"/>
      <c r="VE487" s="38"/>
      <c r="VF487" s="38"/>
      <c r="VG487" s="38"/>
      <c r="VH487" s="38"/>
      <c r="VI487" s="38"/>
      <c r="VJ487" s="38"/>
      <c r="VK487" s="38"/>
      <c r="VL487" s="38"/>
      <c r="VM487" s="38"/>
      <c r="VN487" s="38"/>
      <c r="VO487" s="38"/>
      <c r="VP487" s="38"/>
      <c r="VQ487" s="38"/>
      <c r="VR487" s="38"/>
      <c r="VS487" s="38"/>
      <c r="VT487" s="38"/>
      <c r="VU487" s="38"/>
      <c r="VV487" s="38"/>
      <c r="VW487" s="38"/>
      <c r="VX487" s="38"/>
      <c r="VY487" s="38"/>
      <c r="VZ487" s="38"/>
      <c r="WA487" s="38"/>
      <c r="WB487" s="38"/>
      <c r="WC487" s="38"/>
      <c r="WD487" s="38"/>
    </row>
    <row r="488" spans="1:602" s="37" customFormat="1" ht="52.5" customHeight="1">
      <c r="A488" s="507"/>
      <c r="B488" s="508" t="s">
        <v>953</v>
      </c>
      <c r="C488" s="527" t="s">
        <v>954</v>
      </c>
      <c r="D488" s="50" t="s">
        <v>787</v>
      </c>
      <c r="E488" s="56"/>
      <c r="F488" s="56"/>
      <c r="G488" s="556"/>
      <c r="H488" s="56"/>
      <c r="I488" s="64" t="s">
        <v>14</v>
      </c>
      <c r="J488" s="64" t="s">
        <v>14</v>
      </c>
      <c r="K488" s="64" t="s">
        <v>955</v>
      </c>
      <c r="L488" s="64" t="s">
        <v>146</v>
      </c>
      <c r="M488" s="505">
        <f t="shared" ref="M488:R488" si="71">M489</f>
        <v>15000</v>
      </c>
      <c r="N488" s="505">
        <f t="shared" si="71"/>
        <v>15000</v>
      </c>
      <c r="O488" s="505">
        <f t="shared" si="71"/>
        <v>15000</v>
      </c>
      <c r="P488" s="541">
        <f>P489</f>
        <v>15000</v>
      </c>
      <c r="Q488" s="505">
        <f t="shared" si="71"/>
        <v>15000</v>
      </c>
      <c r="R488" s="505">
        <f t="shared" si="71"/>
        <v>15000</v>
      </c>
      <c r="S488" s="580"/>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c r="DG488" s="38"/>
      <c r="DH488" s="38"/>
      <c r="DI488" s="38"/>
      <c r="DJ488" s="38"/>
      <c r="DK488" s="38"/>
      <c r="DL488" s="38"/>
      <c r="DM488" s="38"/>
      <c r="DN488" s="38"/>
      <c r="DO488" s="38"/>
      <c r="DP488" s="38"/>
      <c r="DQ488" s="38"/>
      <c r="DR488" s="38"/>
      <c r="DS488" s="38"/>
      <c r="DT488" s="38"/>
      <c r="DU488" s="38"/>
      <c r="DV488" s="38"/>
      <c r="DW488" s="38"/>
      <c r="DX488" s="38"/>
      <c r="DY488" s="38"/>
      <c r="DZ488" s="38"/>
      <c r="EA488" s="38"/>
      <c r="EB488" s="38"/>
      <c r="EC488" s="38"/>
      <c r="ED488" s="38"/>
      <c r="EE488" s="38"/>
      <c r="EF488" s="38"/>
      <c r="EG488" s="38"/>
      <c r="EH488" s="38"/>
      <c r="EI488" s="38"/>
      <c r="EJ488" s="38"/>
      <c r="EK488" s="38"/>
      <c r="EL488" s="38"/>
      <c r="EM488" s="38"/>
      <c r="EN488" s="38"/>
      <c r="EO488" s="38"/>
      <c r="EP488" s="38"/>
      <c r="EQ488" s="38"/>
      <c r="ER488" s="38"/>
      <c r="ES488" s="38"/>
      <c r="ET488" s="38"/>
      <c r="EU488" s="38"/>
      <c r="EV488" s="38"/>
      <c r="EW488" s="38"/>
      <c r="EX488" s="38"/>
      <c r="EY488" s="38"/>
      <c r="EZ488" s="38"/>
      <c r="FA488" s="38"/>
      <c r="FB488" s="38"/>
      <c r="FC488" s="38"/>
      <c r="FD488" s="38"/>
      <c r="FE488" s="38"/>
      <c r="FF488" s="38"/>
      <c r="FG488" s="38"/>
      <c r="FH488" s="38"/>
      <c r="FI488" s="38"/>
      <c r="FJ488" s="38"/>
      <c r="FK488" s="38"/>
      <c r="FL488" s="38"/>
      <c r="FM488" s="38"/>
      <c r="FN488" s="38"/>
      <c r="FO488" s="38"/>
      <c r="FP488" s="38"/>
      <c r="FQ488" s="38"/>
      <c r="FR488" s="38"/>
      <c r="FS488" s="38"/>
      <c r="FT488" s="38"/>
      <c r="FU488" s="38"/>
      <c r="FV488" s="38"/>
      <c r="FW488" s="38"/>
      <c r="FX488" s="38"/>
      <c r="FY488" s="38"/>
      <c r="FZ488" s="38"/>
      <c r="GA488" s="38"/>
      <c r="GB488" s="38"/>
      <c r="GC488" s="38"/>
      <c r="GD488" s="38"/>
      <c r="GE488" s="38"/>
      <c r="GF488" s="38"/>
      <c r="GG488" s="38"/>
      <c r="GH488" s="38"/>
      <c r="GI488" s="38"/>
      <c r="GJ488" s="38"/>
      <c r="GK488" s="38"/>
      <c r="GL488" s="38"/>
      <c r="GM488" s="38"/>
      <c r="GN488" s="38"/>
      <c r="GO488" s="38"/>
      <c r="GP488" s="38"/>
      <c r="GQ488" s="38"/>
      <c r="GR488" s="38"/>
      <c r="GS488" s="38"/>
      <c r="GT488" s="38"/>
      <c r="GU488" s="38"/>
      <c r="GV488" s="38"/>
      <c r="GW488" s="38"/>
      <c r="GX488" s="38"/>
      <c r="GY488" s="38"/>
      <c r="GZ488" s="38"/>
      <c r="HA488" s="38"/>
      <c r="HB488" s="38"/>
      <c r="HC488" s="38"/>
      <c r="HD488" s="38"/>
      <c r="HE488" s="38"/>
      <c r="HF488" s="38"/>
      <c r="HG488" s="38"/>
      <c r="HH488" s="38"/>
      <c r="HI488" s="38"/>
      <c r="HJ488" s="38"/>
      <c r="HK488" s="38"/>
      <c r="HL488" s="38"/>
      <c r="HM488" s="38"/>
      <c r="HN488" s="38"/>
      <c r="HO488" s="38"/>
      <c r="HP488" s="38"/>
      <c r="HQ488" s="38"/>
      <c r="HR488" s="38"/>
      <c r="HS488" s="38"/>
      <c r="HT488" s="38"/>
      <c r="HU488" s="38"/>
      <c r="HV488" s="38"/>
      <c r="HW488" s="38"/>
      <c r="HX488" s="38"/>
      <c r="HY488" s="38"/>
      <c r="HZ488" s="38"/>
      <c r="IA488" s="38"/>
      <c r="IB488" s="38"/>
      <c r="IC488" s="38"/>
      <c r="ID488" s="38"/>
      <c r="IE488" s="38"/>
      <c r="IF488" s="38"/>
      <c r="IG488" s="38"/>
      <c r="IH488" s="38"/>
      <c r="II488" s="38"/>
      <c r="IJ488" s="38"/>
      <c r="IK488" s="38"/>
      <c r="IL488" s="38"/>
      <c r="IM488" s="38"/>
      <c r="IN488" s="38"/>
      <c r="IO488" s="38"/>
      <c r="IP488" s="38"/>
      <c r="IQ488" s="38"/>
      <c r="IR488" s="38"/>
      <c r="IS488" s="38"/>
      <c r="IT488" s="38"/>
      <c r="IU488" s="38"/>
      <c r="IV488" s="38"/>
      <c r="IW488" s="38"/>
      <c r="IX488" s="38"/>
      <c r="IY488" s="38"/>
      <c r="IZ488" s="38"/>
      <c r="JA488" s="38"/>
      <c r="JB488" s="38"/>
      <c r="JC488" s="38"/>
      <c r="JD488" s="38"/>
      <c r="JE488" s="38"/>
      <c r="JF488" s="38"/>
      <c r="JG488" s="38"/>
      <c r="JH488" s="38"/>
      <c r="JI488" s="38"/>
      <c r="JJ488" s="38"/>
      <c r="JK488" s="38"/>
      <c r="JL488" s="38"/>
      <c r="JM488" s="38"/>
      <c r="JN488" s="38"/>
      <c r="JO488" s="38"/>
      <c r="JP488" s="38"/>
      <c r="JQ488" s="38"/>
      <c r="JR488" s="38"/>
      <c r="JS488" s="38"/>
      <c r="JT488" s="38"/>
      <c r="JU488" s="38"/>
      <c r="JV488" s="38"/>
      <c r="JW488" s="38"/>
      <c r="JX488" s="38"/>
      <c r="JY488" s="38"/>
      <c r="JZ488" s="38"/>
      <c r="KA488" s="38"/>
      <c r="KB488" s="38"/>
      <c r="KC488" s="38"/>
      <c r="KD488" s="38"/>
      <c r="KE488" s="38"/>
      <c r="KF488" s="38"/>
      <c r="KG488" s="38"/>
      <c r="KH488" s="38"/>
      <c r="KI488" s="38"/>
      <c r="KJ488" s="38"/>
      <c r="KK488" s="38"/>
      <c r="KL488" s="38"/>
      <c r="KM488" s="38"/>
      <c r="KN488" s="38"/>
      <c r="KO488" s="38"/>
      <c r="KP488" s="38"/>
      <c r="KQ488" s="38"/>
      <c r="KR488" s="38"/>
      <c r="KS488" s="38"/>
      <c r="KT488" s="38"/>
      <c r="KU488" s="38"/>
      <c r="KV488" s="38"/>
      <c r="KW488" s="38"/>
      <c r="KX488" s="38"/>
      <c r="KY488" s="38"/>
      <c r="KZ488" s="38"/>
      <c r="LA488" s="38"/>
      <c r="LB488" s="38"/>
      <c r="LC488" s="38"/>
      <c r="LD488" s="38"/>
      <c r="LE488" s="38"/>
      <c r="LF488" s="38"/>
      <c r="LG488" s="38"/>
      <c r="LH488" s="38"/>
      <c r="LI488" s="38"/>
      <c r="LJ488" s="38"/>
      <c r="LK488" s="38"/>
      <c r="LL488" s="38"/>
      <c r="LM488" s="38"/>
      <c r="LN488" s="38"/>
      <c r="LO488" s="38"/>
      <c r="LP488" s="38"/>
      <c r="LQ488" s="38"/>
      <c r="LR488" s="38"/>
      <c r="LS488" s="38"/>
      <c r="LT488" s="38"/>
      <c r="LU488" s="38"/>
      <c r="LV488" s="38"/>
      <c r="LW488" s="38"/>
      <c r="LX488" s="38"/>
      <c r="LY488" s="38"/>
      <c r="LZ488" s="38"/>
      <c r="MA488" s="38"/>
      <c r="MB488" s="38"/>
      <c r="MC488" s="38"/>
      <c r="MD488" s="38"/>
      <c r="ME488" s="38"/>
      <c r="MF488" s="38"/>
      <c r="MG488" s="38"/>
      <c r="MH488" s="38"/>
      <c r="MI488" s="38"/>
      <c r="MJ488" s="38"/>
      <c r="MK488" s="38"/>
      <c r="ML488" s="38"/>
      <c r="MM488" s="38"/>
      <c r="MN488" s="38"/>
      <c r="MO488" s="38"/>
      <c r="MP488" s="38"/>
      <c r="MQ488" s="38"/>
      <c r="MR488" s="38"/>
      <c r="MS488" s="38"/>
      <c r="MT488" s="38"/>
      <c r="MU488" s="38"/>
      <c r="MV488" s="38"/>
      <c r="MW488" s="38"/>
      <c r="MX488" s="38"/>
      <c r="MY488" s="38"/>
      <c r="MZ488" s="38"/>
      <c r="NA488" s="38"/>
      <c r="NB488" s="38"/>
      <c r="NC488" s="38"/>
      <c r="ND488" s="38"/>
      <c r="NE488" s="38"/>
      <c r="NF488" s="38"/>
      <c r="NG488" s="38"/>
      <c r="NH488" s="38"/>
      <c r="NI488" s="38"/>
      <c r="NJ488" s="38"/>
      <c r="NK488" s="38"/>
      <c r="NL488" s="38"/>
      <c r="NM488" s="38"/>
      <c r="NN488" s="38"/>
      <c r="NO488" s="38"/>
      <c r="NP488" s="38"/>
      <c r="NQ488" s="38"/>
      <c r="NR488" s="38"/>
      <c r="NS488" s="38"/>
      <c r="NT488" s="38"/>
      <c r="NU488" s="38"/>
      <c r="NV488" s="38"/>
      <c r="NW488" s="38"/>
      <c r="NX488" s="38"/>
      <c r="NY488" s="38"/>
      <c r="NZ488" s="38"/>
      <c r="OA488" s="38"/>
      <c r="OB488" s="38"/>
      <c r="OC488" s="38"/>
      <c r="OD488" s="38"/>
      <c r="OE488" s="38"/>
      <c r="OF488" s="38"/>
      <c r="OG488" s="38"/>
      <c r="OH488" s="38"/>
      <c r="OI488" s="38"/>
      <c r="OJ488" s="38"/>
      <c r="OK488" s="38"/>
      <c r="OL488" s="38"/>
      <c r="OM488" s="38"/>
      <c r="ON488" s="38"/>
      <c r="OO488" s="38"/>
      <c r="OP488" s="38"/>
      <c r="OQ488" s="38"/>
      <c r="OR488" s="38"/>
      <c r="OS488" s="38"/>
      <c r="OT488" s="38"/>
      <c r="OU488" s="38"/>
      <c r="OV488" s="38"/>
      <c r="OW488" s="38"/>
      <c r="OX488" s="38"/>
      <c r="OY488" s="38"/>
      <c r="OZ488" s="38"/>
      <c r="PA488" s="38"/>
      <c r="PB488" s="38"/>
      <c r="PC488" s="38"/>
      <c r="PD488" s="38"/>
      <c r="PE488" s="38"/>
      <c r="PF488" s="38"/>
      <c r="PG488" s="38"/>
      <c r="PH488" s="38"/>
      <c r="PI488" s="38"/>
      <c r="PJ488" s="38"/>
      <c r="PK488" s="38"/>
      <c r="PL488" s="38"/>
      <c r="PM488" s="38"/>
      <c r="PN488" s="38"/>
      <c r="PO488" s="38"/>
      <c r="PP488" s="38"/>
      <c r="PQ488" s="38"/>
      <c r="PR488" s="38"/>
      <c r="PS488" s="38"/>
      <c r="PT488" s="38"/>
      <c r="PU488" s="38"/>
      <c r="PV488" s="38"/>
      <c r="PW488" s="38"/>
      <c r="PX488" s="38"/>
      <c r="PY488" s="38"/>
      <c r="PZ488" s="38"/>
      <c r="QA488" s="38"/>
      <c r="QB488" s="38"/>
      <c r="QC488" s="38"/>
      <c r="QD488" s="38"/>
      <c r="QE488" s="38"/>
      <c r="QF488" s="38"/>
      <c r="QG488" s="38"/>
      <c r="QH488" s="38"/>
      <c r="QI488" s="38"/>
      <c r="QJ488" s="38"/>
      <c r="QK488" s="38"/>
      <c r="QL488" s="38"/>
      <c r="QM488" s="38"/>
      <c r="QN488" s="38"/>
      <c r="QO488" s="38"/>
      <c r="QP488" s="38"/>
      <c r="QQ488" s="38"/>
      <c r="QR488" s="38"/>
      <c r="QS488" s="38"/>
      <c r="QT488" s="38"/>
      <c r="QU488" s="38"/>
      <c r="QV488" s="38"/>
      <c r="QW488" s="38"/>
      <c r="QX488" s="38"/>
      <c r="QY488" s="38"/>
      <c r="QZ488" s="38"/>
      <c r="RA488" s="38"/>
      <c r="RB488" s="38"/>
      <c r="RC488" s="38"/>
      <c r="RD488" s="38"/>
      <c r="RE488" s="38"/>
      <c r="RF488" s="38"/>
      <c r="RG488" s="38"/>
      <c r="RH488" s="38"/>
      <c r="RI488" s="38"/>
      <c r="RJ488" s="38"/>
      <c r="RK488" s="38"/>
      <c r="RL488" s="38"/>
      <c r="RM488" s="38"/>
      <c r="RN488" s="38"/>
      <c r="RO488" s="38"/>
      <c r="RP488" s="38"/>
      <c r="RQ488" s="38"/>
      <c r="RR488" s="38"/>
      <c r="RS488" s="38"/>
      <c r="RT488" s="38"/>
      <c r="RU488" s="38"/>
      <c r="RV488" s="38"/>
      <c r="RW488" s="38"/>
      <c r="RX488" s="38"/>
      <c r="RY488" s="38"/>
      <c r="RZ488" s="38"/>
      <c r="SA488" s="38"/>
      <c r="SB488" s="38"/>
      <c r="SC488" s="38"/>
      <c r="SD488" s="38"/>
      <c r="SE488" s="38"/>
      <c r="SF488" s="38"/>
      <c r="SG488" s="38"/>
      <c r="SH488" s="38"/>
      <c r="SI488" s="38"/>
      <c r="SJ488" s="38"/>
      <c r="SK488" s="38"/>
      <c r="SL488" s="38"/>
      <c r="SM488" s="38"/>
      <c r="SN488" s="38"/>
      <c r="SO488" s="38"/>
      <c r="SP488" s="38"/>
      <c r="SQ488" s="38"/>
      <c r="SR488" s="38"/>
      <c r="SS488" s="38"/>
      <c r="ST488" s="38"/>
      <c r="SU488" s="38"/>
      <c r="SV488" s="38"/>
      <c r="SW488" s="38"/>
      <c r="SX488" s="38"/>
      <c r="SY488" s="38"/>
      <c r="SZ488" s="38"/>
      <c r="TA488" s="38"/>
      <c r="TB488" s="38"/>
      <c r="TC488" s="38"/>
      <c r="TD488" s="38"/>
      <c r="TE488" s="38"/>
      <c r="TF488" s="38"/>
      <c r="TG488" s="38"/>
      <c r="TH488" s="38"/>
      <c r="TI488" s="38"/>
      <c r="TJ488" s="38"/>
      <c r="TK488" s="38"/>
      <c r="TL488" s="38"/>
      <c r="TM488" s="38"/>
      <c r="TN488" s="38"/>
      <c r="TO488" s="38"/>
      <c r="TP488" s="38"/>
      <c r="TQ488" s="38"/>
      <c r="TR488" s="38"/>
      <c r="TS488" s="38"/>
      <c r="TT488" s="38"/>
      <c r="TU488" s="38"/>
      <c r="TV488" s="38"/>
      <c r="TW488" s="38"/>
      <c r="TX488" s="38"/>
      <c r="TY488" s="38"/>
      <c r="TZ488" s="38"/>
      <c r="UA488" s="38"/>
      <c r="UB488" s="38"/>
      <c r="UC488" s="38"/>
      <c r="UD488" s="38"/>
      <c r="UE488" s="38"/>
      <c r="UF488" s="38"/>
      <c r="UG488" s="38"/>
      <c r="UH488" s="38"/>
      <c r="UI488" s="38"/>
      <c r="UJ488" s="38"/>
      <c r="UK488" s="38"/>
      <c r="UL488" s="38"/>
      <c r="UM488" s="38"/>
      <c r="UN488" s="38"/>
      <c r="UO488" s="38"/>
      <c r="UP488" s="38"/>
      <c r="UQ488" s="38"/>
      <c r="UR488" s="38"/>
      <c r="US488" s="38"/>
      <c r="UT488" s="38"/>
      <c r="UU488" s="38"/>
      <c r="UV488" s="38"/>
      <c r="UW488" s="38"/>
      <c r="UX488" s="38"/>
      <c r="UY488" s="38"/>
      <c r="UZ488" s="38"/>
      <c r="VA488" s="38"/>
      <c r="VB488" s="38"/>
      <c r="VC488" s="38"/>
      <c r="VD488" s="38"/>
      <c r="VE488" s="38"/>
      <c r="VF488" s="38"/>
      <c r="VG488" s="38"/>
      <c r="VH488" s="38"/>
      <c r="VI488" s="38"/>
      <c r="VJ488" s="38"/>
      <c r="VK488" s="38"/>
      <c r="VL488" s="38"/>
      <c r="VM488" s="38"/>
      <c r="VN488" s="38"/>
      <c r="VO488" s="38"/>
      <c r="VP488" s="38"/>
      <c r="VQ488" s="38"/>
      <c r="VR488" s="38"/>
      <c r="VS488" s="38"/>
      <c r="VT488" s="38"/>
      <c r="VU488" s="38"/>
      <c r="VV488" s="38"/>
      <c r="VW488" s="38"/>
      <c r="VX488" s="38"/>
      <c r="VY488" s="38"/>
      <c r="VZ488" s="38"/>
      <c r="WA488" s="38"/>
      <c r="WB488" s="38"/>
      <c r="WC488" s="38"/>
      <c r="WD488" s="38"/>
    </row>
    <row r="489" spans="1:602" s="37" customFormat="1" ht="38.25" customHeight="1">
      <c r="A489" s="507"/>
      <c r="B489" s="542"/>
      <c r="C489" s="536"/>
      <c r="D489" s="51"/>
      <c r="E489" s="57"/>
      <c r="F489" s="57"/>
      <c r="G489" s="526"/>
      <c r="H489" s="57"/>
      <c r="I489" s="533" t="s">
        <v>14</v>
      </c>
      <c r="J489" s="533" t="s">
        <v>14</v>
      </c>
      <c r="K489" s="533" t="s">
        <v>955</v>
      </c>
      <c r="L489" s="533" t="s">
        <v>202</v>
      </c>
      <c r="M489" s="520">
        <v>15000</v>
      </c>
      <c r="N489" s="520">
        <v>15000</v>
      </c>
      <c r="O489" s="520">
        <v>15000</v>
      </c>
      <c r="P489" s="534">
        <v>15000</v>
      </c>
      <c r="Q489" s="520">
        <v>15000</v>
      </c>
      <c r="R489" s="520">
        <v>15000</v>
      </c>
      <c r="S489" s="535">
        <v>3</v>
      </c>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c r="DG489" s="38"/>
      <c r="DH489" s="38"/>
      <c r="DI489" s="38"/>
      <c r="DJ489" s="38"/>
      <c r="DK489" s="38"/>
      <c r="DL489" s="38"/>
      <c r="DM489" s="38"/>
      <c r="DN489" s="38"/>
      <c r="DO489" s="38"/>
      <c r="DP489" s="38"/>
      <c r="DQ489" s="38"/>
      <c r="DR489" s="38"/>
      <c r="DS489" s="38"/>
      <c r="DT489" s="38"/>
      <c r="DU489" s="38"/>
      <c r="DV489" s="38"/>
      <c r="DW489" s="38"/>
      <c r="DX489" s="38"/>
      <c r="DY489" s="38"/>
      <c r="DZ489" s="38"/>
      <c r="EA489" s="38"/>
      <c r="EB489" s="38"/>
      <c r="EC489" s="38"/>
      <c r="ED489" s="38"/>
      <c r="EE489" s="38"/>
      <c r="EF489" s="38"/>
      <c r="EG489" s="38"/>
      <c r="EH489" s="38"/>
      <c r="EI489" s="38"/>
      <c r="EJ489" s="38"/>
      <c r="EK489" s="38"/>
      <c r="EL489" s="38"/>
      <c r="EM489" s="38"/>
      <c r="EN489" s="38"/>
      <c r="EO489" s="38"/>
      <c r="EP489" s="38"/>
      <c r="EQ489" s="38"/>
      <c r="ER489" s="38"/>
      <c r="ES489" s="38"/>
      <c r="ET489" s="38"/>
      <c r="EU489" s="38"/>
      <c r="EV489" s="38"/>
      <c r="EW489" s="38"/>
      <c r="EX489" s="38"/>
      <c r="EY489" s="38"/>
      <c r="EZ489" s="38"/>
      <c r="FA489" s="38"/>
      <c r="FB489" s="38"/>
      <c r="FC489" s="38"/>
      <c r="FD489" s="38"/>
      <c r="FE489" s="38"/>
      <c r="FF489" s="38"/>
      <c r="FG489" s="38"/>
      <c r="FH489" s="38"/>
      <c r="FI489" s="38"/>
      <c r="FJ489" s="38"/>
      <c r="FK489" s="38"/>
      <c r="FL489" s="38"/>
      <c r="FM489" s="38"/>
      <c r="FN489" s="38"/>
      <c r="FO489" s="38"/>
      <c r="FP489" s="38"/>
      <c r="FQ489" s="38"/>
      <c r="FR489" s="38"/>
      <c r="FS489" s="38"/>
      <c r="FT489" s="38"/>
      <c r="FU489" s="38"/>
      <c r="FV489" s="38"/>
      <c r="FW489" s="38"/>
      <c r="FX489" s="38"/>
      <c r="FY489" s="38"/>
      <c r="FZ489" s="38"/>
      <c r="GA489" s="38"/>
      <c r="GB489" s="38"/>
      <c r="GC489" s="38"/>
      <c r="GD489" s="38"/>
      <c r="GE489" s="38"/>
      <c r="GF489" s="38"/>
      <c r="GG489" s="38"/>
      <c r="GH489" s="38"/>
      <c r="GI489" s="38"/>
      <c r="GJ489" s="38"/>
      <c r="GK489" s="38"/>
      <c r="GL489" s="38"/>
      <c r="GM489" s="38"/>
      <c r="GN489" s="38"/>
      <c r="GO489" s="38"/>
      <c r="GP489" s="38"/>
      <c r="GQ489" s="38"/>
      <c r="GR489" s="38"/>
      <c r="GS489" s="38"/>
      <c r="GT489" s="38"/>
      <c r="GU489" s="38"/>
      <c r="GV489" s="38"/>
      <c r="GW489" s="38"/>
      <c r="GX489" s="38"/>
      <c r="GY489" s="38"/>
      <c r="GZ489" s="38"/>
      <c r="HA489" s="38"/>
      <c r="HB489" s="38"/>
      <c r="HC489" s="38"/>
      <c r="HD489" s="38"/>
      <c r="HE489" s="38"/>
      <c r="HF489" s="38"/>
      <c r="HG489" s="38"/>
      <c r="HH489" s="38"/>
      <c r="HI489" s="38"/>
      <c r="HJ489" s="38"/>
      <c r="HK489" s="38"/>
      <c r="HL489" s="38"/>
      <c r="HM489" s="38"/>
      <c r="HN489" s="38"/>
      <c r="HO489" s="38"/>
      <c r="HP489" s="38"/>
      <c r="HQ489" s="38"/>
      <c r="HR489" s="38"/>
      <c r="HS489" s="38"/>
      <c r="HT489" s="38"/>
      <c r="HU489" s="38"/>
      <c r="HV489" s="38"/>
      <c r="HW489" s="38"/>
      <c r="HX489" s="38"/>
      <c r="HY489" s="38"/>
      <c r="HZ489" s="38"/>
      <c r="IA489" s="38"/>
      <c r="IB489" s="38"/>
      <c r="IC489" s="38"/>
      <c r="ID489" s="38"/>
      <c r="IE489" s="38"/>
      <c r="IF489" s="38"/>
      <c r="IG489" s="38"/>
      <c r="IH489" s="38"/>
      <c r="II489" s="38"/>
      <c r="IJ489" s="38"/>
      <c r="IK489" s="38"/>
      <c r="IL489" s="38"/>
      <c r="IM489" s="38"/>
      <c r="IN489" s="38"/>
      <c r="IO489" s="38"/>
      <c r="IP489" s="38"/>
      <c r="IQ489" s="38"/>
      <c r="IR489" s="38"/>
      <c r="IS489" s="38"/>
      <c r="IT489" s="38"/>
      <c r="IU489" s="38"/>
      <c r="IV489" s="38"/>
      <c r="IW489" s="38"/>
      <c r="IX489" s="38"/>
      <c r="IY489" s="38"/>
      <c r="IZ489" s="38"/>
      <c r="JA489" s="38"/>
      <c r="JB489" s="38"/>
      <c r="JC489" s="38"/>
      <c r="JD489" s="38"/>
      <c r="JE489" s="38"/>
      <c r="JF489" s="38"/>
      <c r="JG489" s="38"/>
      <c r="JH489" s="38"/>
      <c r="JI489" s="38"/>
      <c r="JJ489" s="38"/>
      <c r="JK489" s="38"/>
      <c r="JL489" s="38"/>
      <c r="JM489" s="38"/>
      <c r="JN489" s="38"/>
      <c r="JO489" s="38"/>
      <c r="JP489" s="38"/>
      <c r="JQ489" s="38"/>
      <c r="JR489" s="38"/>
      <c r="JS489" s="38"/>
      <c r="JT489" s="38"/>
      <c r="JU489" s="38"/>
      <c r="JV489" s="38"/>
      <c r="JW489" s="38"/>
      <c r="JX489" s="38"/>
      <c r="JY489" s="38"/>
      <c r="JZ489" s="38"/>
      <c r="KA489" s="38"/>
      <c r="KB489" s="38"/>
      <c r="KC489" s="38"/>
      <c r="KD489" s="38"/>
      <c r="KE489" s="38"/>
      <c r="KF489" s="38"/>
      <c r="KG489" s="38"/>
      <c r="KH489" s="38"/>
      <c r="KI489" s="38"/>
      <c r="KJ489" s="38"/>
      <c r="KK489" s="38"/>
      <c r="KL489" s="38"/>
      <c r="KM489" s="38"/>
      <c r="KN489" s="38"/>
      <c r="KO489" s="38"/>
      <c r="KP489" s="38"/>
      <c r="KQ489" s="38"/>
      <c r="KR489" s="38"/>
      <c r="KS489" s="38"/>
      <c r="KT489" s="38"/>
      <c r="KU489" s="38"/>
      <c r="KV489" s="38"/>
      <c r="KW489" s="38"/>
      <c r="KX489" s="38"/>
      <c r="KY489" s="38"/>
      <c r="KZ489" s="38"/>
      <c r="LA489" s="38"/>
      <c r="LB489" s="38"/>
      <c r="LC489" s="38"/>
      <c r="LD489" s="38"/>
      <c r="LE489" s="38"/>
      <c r="LF489" s="38"/>
      <c r="LG489" s="38"/>
      <c r="LH489" s="38"/>
      <c r="LI489" s="38"/>
      <c r="LJ489" s="38"/>
      <c r="LK489" s="38"/>
      <c r="LL489" s="38"/>
      <c r="LM489" s="38"/>
      <c r="LN489" s="38"/>
      <c r="LO489" s="38"/>
      <c r="LP489" s="38"/>
      <c r="LQ489" s="38"/>
      <c r="LR489" s="38"/>
      <c r="LS489" s="38"/>
      <c r="LT489" s="38"/>
      <c r="LU489" s="38"/>
      <c r="LV489" s="38"/>
      <c r="LW489" s="38"/>
      <c r="LX489" s="38"/>
      <c r="LY489" s="38"/>
      <c r="LZ489" s="38"/>
      <c r="MA489" s="38"/>
      <c r="MB489" s="38"/>
      <c r="MC489" s="38"/>
      <c r="MD489" s="38"/>
      <c r="ME489" s="38"/>
      <c r="MF489" s="38"/>
      <c r="MG489" s="38"/>
      <c r="MH489" s="38"/>
      <c r="MI489" s="38"/>
      <c r="MJ489" s="38"/>
      <c r="MK489" s="38"/>
      <c r="ML489" s="38"/>
      <c r="MM489" s="38"/>
      <c r="MN489" s="38"/>
      <c r="MO489" s="38"/>
      <c r="MP489" s="38"/>
      <c r="MQ489" s="38"/>
      <c r="MR489" s="38"/>
      <c r="MS489" s="38"/>
      <c r="MT489" s="38"/>
      <c r="MU489" s="38"/>
      <c r="MV489" s="38"/>
      <c r="MW489" s="38"/>
      <c r="MX489" s="38"/>
      <c r="MY489" s="38"/>
      <c r="MZ489" s="38"/>
      <c r="NA489" s="38"/>
      <c r="NB489" s="38"/>
      <c r="NC489" s="38"/>
      <c r="ND489" s="38"/>
      <c r="NE489" s="38"/>
      <c r="NF489" s="38"/>
      <c r="NG489" s="38"/>
      <c r="NH489" s="38"/>
      <c r="NI489" s="38"/>
      <c r="NJ489" s="38"/>
      <c r="NK489" s="38"/>
      <c r="NL489" s="38"/>
      <c r="NM489" s="38"/>
      <c r="NN489" s="38"/>
      <c r="NO489" s="38"/>
      <c r="NP489" s="38"/>
      <c r="NQ489" s="38"/>
      <c r="NR489" s="38"/>
      <c r="NS489" s="38"/>
      <c r="NT489" s="38"/>
      <c r="NU489" s="38"/>
      <c r="NV489" s="38"/>
      <c r="NW489" s="38"/>
      <c r="NX489" s="38"/>
      <c r="NY489" s="38"/>
      <c r="NZ489" s="38"/>
      <c r="OA489" s="38"/>
      <c r="OB489" s="38"/>
      <c r="OC489" s="38"/>
      <c r="OD489" s="38"/>
      <c r="OE489" s="38"/>
      <c r="OF489" s="38"/>
      <c r="OG489" s="38"/>
      <c r="OH489" s="38"/>
      <c r="OI489" s="38"/>
      <c r="OJ489" s="38"/>
      <c r="OK489" s="38"/>
      <c r="OL489" s="38"/>
      <c r="OM489" s="38"/>
      <c r="ON489" s="38"/>
      <c r="OO489" s="38"/>
      <c r="OP489" s="38"/>
      <c r="OQ489" s="38"/>
      <c r="OR489" s="38"/>
      <c r="OS489" s="38"/>
      <c r="OT489" s="38"/>
      <c r="OU489" s="38"/>
      <c r="OV489" s="38"/>
      <c r="OW489" s="38"/>
      <c r="OX489" s="38"/>
      <c r="OY489" s="38"/>
      <c r="OZ489" s="38"/>
      <c r="PA489" s="38"/>
      <c r="PB489" s="38"/>
      <c r="PC489" s="38"/>
      <c r="PD489" s="38"/>
      <c r="PE489" s="38"/>
      <c r="PF489" s="38"/>
      <c r="PG489" s="38"/>
      <c r="PH489" s="38"/>
      <c r="PI489" s="38"/>
      <c r="PJ489" s="38"/>
      <c r="PK489" s="38"/>
      <c r="PL489" s="38"/>
      <c r="PM489" s="38"/>
      <c r="PN489" s="38"/>
      <c r="PO489" s="38"/>
      <c r="PP489" s="38"/>
      <c r="PQ489" s="38"/>
      <c r="PR489" s="38"/>
      <c r="PS489" s="38"/>
      <c r="PT489" s="38"/>
      <c r="PU489" s="38"/>
      <c r="PV489" s="38"/>
      <c r="PW489" s="38"/>
      <c r="PX489" s="38"/>
      <c r="PY489" s="38"/>
      <c r="PZ489" s="38"/>
      <c r="QA489" s="38"/>
      <c r="QB489" s="38"/>
      <c r="QC489" s="38"/>
      <c r="QD489" s="38"/>
      <c r="QE489" s="38"/>
      <c r="QF489" s="38"/>
      <c r="QG489" s="38"/>
      <c r="QH489" s="38"/>
      <c r="QI489" s="38"/>
      <c r="QJ489" s="38"/>
      <c r="QK489" s="38"/>
      <c r="QL489" s="38"/>
      <c r="QM489" s="38"/>
      <c r="QN489" s="38"/>
      <c r="QO489" s="38"/>
      <c r="QP489" s="38"/>
      <c r="QQ489" s="38"/>
      <c r="QR489" s="38"/>
      <c r="QS489" s="38"/>
      <c r="QT489" s="38"/>
      <c r="QU489" s="38"/>
      <c r="QV489" s="38"/>
      <c r="QW489" s="38"/>
      <c r="QX489" s="38"/>
      <c r="QY489" s="38"/>
      <c r="QZ489" s="38"/>
      <c r="RA489" s="38"/>
      <c r="RB489" s="38"/>
      <c r="RC489" s="38"/>
      <c r="RD489" s="38"/>
      <c r="RE489" s="38"/>
      <c r="RF489" s="38"/>
      <c r="RG489" s="38"/>
      <c r="RH489" s="38"/>
      <c r="RI489" s="38"/>
      <c r="RJ489" s="38"/>
      <c r="RK489" s="38"/>
      <c r="RL489" s="38"/>
      <c r="RM489" s="38"/>
      <c r="RN489" s="38"/>
      <c r="RO489" s="38"/>
      <c r="RP489" s="38"/>
      <c r="RQ489" s="38"/>
      <c r="RR489" s="38"/>
      <c r="RS489" s="38"/>
      <c r="RT489" s="38"/>
      <c r="RU489" s="38"/>
      <c r="RV489" s="38"/>
      <c r="RW489" s="38"/>
      <c r="RX489" s="38"/>
      <c r="RY489" s="38"/>
      <c r="RZ489" s="38"/>
      <c r="SA489" s="38"/>
      <c r="SB489" s="38"/>
      <c r="SC489" s="38"/>
      <c r="SD489" s="38"/>
      <c r="SE489" s="38"/>
      <c r="SF489" s="38"/>
      <c r="SG489" s="38"/>
      <c r="SH489" s="38"/>
      <c r="SI489" s="38"/>
      <c r="SJ489" s="38"/>
      <c r="SK489" s="38"/>
      <c r="SL489" s="38"/>
      <c r="SM489" s="38"/>
      <c r="SN489" s="38"/>
      <c r="SO489" s="38"/>
      <c r="SP489" s="38"/>
      <c r="SQ489" s="38"/>
      <c r="SR489" s="38"/>
      <c r="SS489" s="38"/>
      <c r="ST489" s="38"/>
      <c r="SU489" s="38"/>
      <c r="SV489" s="38"/>
      <c r="SW489" s="38"/>
      <c r="SX489" s="38"/>
      <c r="SY489" s="38"/>
      <c r="SZ489" s="38"/>
      <c r="TA489" s="38"/>
      <c r="TB489" s="38"/>
      <c r="TC489" s="38"/>
      <c r="TD489" s="38"/>
      <c r="TE489" s="38"/>
      <c r="TF489" s="38"/>
      <c r="TG489" s="38"/>
      <c r="TH489" s="38"/>
      <c r="TI489" s="38"/>
      <c r="TJ489" s="38"/>
      <c r="TK489" s="38"/>
      <c r="TL489" s="38"/>
      <c r="TM489" s="38"/>
      <c r="TN489" s="38"/>
      <c r="TO489" s="38"/>
      <c r="TP489" s="38"/>
      <c r="TQ489" s="38"/>
      <c r="TR489" s="38"/>
      <c r="TS489" s="38"/>
      <c r="TT489" s="38"/>
      <c r="TU489" s="38"/>
      <c r="TV489" s="38"/>
      <c r="TW489" s="38"/>
      <c r="TX489" s="38"/>
      <c r="TY489" s="38"/>
      <c r="TZ489" s="38"/>
      <c r="UA489" s="38"/>
      <c r="UB489" s="38"/>
      <c r="UC489" s="38"/>
      <c r="UD489" s="38"/>
      <c r="UE489" s="38"/>
      <c r="UF489" s="38"/>
      <c r="UG489" s="38"/>
      <c r="UH489" s="38"/>
      <c r="UI489" s="38"/>
      <c r="UJ489" s="38"/>
      <c r="UK489" s="38"/>
      <c r="UL489" s="38"/>
      <c r="UM489" s="38"/>
      <c r="UN489" s="38"/>
      <c r="UO489" s="38"/>
      <c r="UP489" s="38"/>
      <c r="UQ489" s="38"/>
      <c r="UR489" s="38"/>
      <c r="US489" s="38"/>
      <c r="UT489" s="38"/>
      <c r="UU489" s="38"/>
      <c r="UV489" s="38"/>
      <c r="UW489" s="38"/>
      <c r="UX489" s="38"/>
      <c r="UY489" s="38"/>
      <c r="UZ489" s="38"/>
      <c r="VA489" s="38"/>
      <c r="VB489" s="38"/>
      <c r="VC489" s="38"/>
      <c r="VD489" s="38"/>
      <c r="VE489" s="38"/>
      <c r="VF489" s="38"/>
      <c r="VG489" s="38"/>
      <c r="VH489" s="38"/>
      <c r="VI489" s="38"/>
      <c r="VJ489" s="38"/>
      <c r="VK489" s="38"/>
      <c r="VL489" s="38"/>
      <c r="VM489" s="38"/>
      <c r="VN489" s="38"/>
      <c r="VO489" s="38"/>
      <c r="VP489" s="38"/>
      <c r="VQ489" s="38"/>
      <c r="VR489" s="38"/>
      <c r="VS489" s="38"/>
      <c r="VT489" s="38"/>
      <c r="VU489" s="38"/>
      <c r="VV489" s="38"/>
      <c r="VW489" s="38"/>
      <c r="VX489" s="38"/>
      <c r="VY489" s="38"/>
      <c r="VZ489" s="38"/>
      <c r="WA489" s="38"/>
      <c r="WB489" s="38"/>
      <c r="WC489" s="38"/>
      <c r="WD489" s="38"/>
    </row>
    <row r="490" spans="1:602" s="39" customFormat="1" ht="34.5" customHeight="1">
      <c r="A490" s="529"/>
      <c r="B490" s="625" t="s">
        <v>956</v>
      </c>
      <c r="C490" s="527" t="s">
        <v>957</v>
      </c>
      <c r="D490" s="50" t="s">
        <v>787</v>
      </c>
      <c r="E490" s="55" t="s">
        <v>958</v>
      </c>
      <c r="F490" s="55" t="s">
        <v>136</v>
      </c>
      <c r="G490" s="518">
        <v>44274</v>
      </c>
      <c r="H490" s="518">
        <v>44561</v>
      </c>
      <c r="I490" s="64" t="s">
        <v>14</v>
      </c>
      <c r="J490" s="64" t="s">
        <v>14</v>
      </c>
      <c r="K490" s="64" t="s">
        <v>959</v>
      </c>
      <c r="L490" s="64" t="s">
        <v>146</v>
      </c>
      <c r="M490" s="505">
        <f t="shared" ref="M490:R490" si="72">M491+M492</f>
        <v>3344664</v>
      </c>
      <c r="N490" s="505">
        <f>N491+N492</f>
        <v>3344647</v>
      </c>
      <c r="O490" s="505">
        <f>O491+O492</f>
        <v>4105500</v>
      </c>
      <c r="P490" s="541">
        <f t="shared" si="72"/>
        <v>4105500</v>
      </c>
      <c r="Q490" s="505">
        <f t="shared" si="72"/>
        <v>4105500</v>
      </c>
      <c r="R490" s="505">
        <f t="shared" si="72"/>
        <v>4105500</v>
      </c>
      <c r="S490" s="535"/>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c r="DG490" s="38"/>
      <c r="DH490" s="38"/>
      <c r="DI490" s="38"/>
      <c r="DJ490" s="38"/>
      <c r="DK490" s="38"/>
      <c r="DL490" s="38"/>
      <c r="DM490" s="38"/>
      <c r="DN490" s="38"/>
      <c r="DO490" s="38"/>
      <c r="DP490" s="38"/>
      <c r="DQ490" s="38"/>
      <c r="DR490" s="38"/>
      <c r="DS490" s="38"/>
      <c r="DT490" s="38"/>
      <c r="DU490" s="38"/>
      <c r="DV490" s="38"/>
      <c r="DW490" s="38"/>
      <c r="DX490" s="38"/>
      <c r="DY490" s="38"/>
      <c r="DZ490" s="38"/>
      <c r="EA490" s="38"/>
      <c r="EB490" s="38"/>
      <c r="EC490" s="38"/>
      <c r="ED490" s="38"/>
      <c r="EE490" s="38"/>
      <c r="EF490" s="38"/>
      <c r="EG490" s="38"/>
      <c r="EH490" s="38"/>
      <c r="EI490" s="38"/>
      <c r="EJ490" s="38"/>
      <c r="EK490" s="38"/>
      <c r="EL490" s="38"/>
      <c r="EM490" s="38"/>
      <c r="EN490" s="38"/>
      <c r="EO490" s="38"/>
      <c r="EP490" s="38"/>
      <c r="EQ490" s="38"/>
      <c r="ER490" s="38"/>
      <c r="ES490" s="38"/>
      <c r="ET490" s="38"/>
      <c r="EU490" s="38"/>
      <c r="EV490" s="38"/>
      <c r="EW490" s="38"/>
      <c r="EX490" s="38"/>
      <c r="EY490" s="38"/>
      <c r="EZ490" s="38"/>
      <c r="FA490" s="38"/>
      <c r="FB490" s="38"/>
      <c r="FC490" s="38"/>
      <c r="FD490" s="38"/>
      <c r="FE490" s="38"/>
      <c r="FF490" s="38"/>
      <c r="FG490" s="38"/>
      <c r="FH490" s="38"/>
      <c r="FI490" s="38"/>
      <c r="FJ490" s="38"/>
      <c r="FK490" s="38"/>
      <c r="FL490" s="38"/>
      <c r="FM490" s="38"/>
      <c r="FN490" s="38"/>
      <c r="FO490" s="38"/>
      <c r="FP490" s="38"/>
      <c r="FQ490" s="38"/>
      <c r="FR490" s="38"/>
      <c r="FS490" s="38"/>
      <c r="FT490" s="38"/>
      <c r="FU490" s="38"/>
      <c r="FV490" s="38"/>
      <c r="FW490" s="38"/>
      <c r="FX490" s="38"/>
      <c r="FY490" s="38"/>
      <c r="FZ490" s="38"/>
      <c r="GA490" s="38"/>
      <c r="GB490" s="38"/>
      <c r="GC490" s="38"/>
      <c r="GD490" s="38"/>
      <c r="GE490" s="38"/>
      <c r="GF490" s="38"/>
      <c r="GG490" s="38"/>
      <c r="GH490" s="38"/>
      <c r="GI490" s="38"/>
      <c r="GJ490" s="38"/>
      <c r="GK490" s="38"/>
      <c r="GL490" s="38"/>
      <c r="GM490" s="38"/>
      <c r="GN490" s="38"/>
      <c r="GO490" s="38"/>
      <c r="GP490" s="38"/>
      <c r="GQ490" s="38"/>
      <c r="GR490" s="38"/>
      <c r="GS490" s="38"/>
      <c r="GT490" s="38"/>
      <c r="GU490" s="38"/>
      <c r="GV490" s="38"/>
      <c r="GW490" s="38"/>
      <c r="GX490" s="38"/>
      <c r="GY490" s="38"/>
      <c r="GZ490" s="38"/>
      <c r="HA490" s="38"/>
      <c r="HB490" s="38"/>
      <c r="HC490" s="38"/>
      <c r="HD490" s="38"/>
      <c r="HE490" s="38"/>
      <c r="HF490" s="38"/>
      <c r="HG490" s="38"/>
      <c r="HH490" s="38"/>
      <c r="HI490" s="38"/>
      <c r="HJ490" s="38"/>
      <c r="HK490" s="38"/>
      <c r="HL490" s="38"/>
      <c r="HM490" s="38"/>
      <c r="HN490" s="38"/>
      <c r="HO490" s="38"/>
      <c r="HP490" s="38"/>
      <c r="HQ490" s="38"/>
      <c r="HR490" s="38"/>
      <c r="HS490" s="38"/>
      <c r="HT490" s="38"/>
      <c r="HU490" s="38"/>
      <c r="HV490" s="38"/>
      <c r="HW490" s="38"/>
      <c r="HX490" s="38"/>
      <c r="HY490" s="38"/>
      <c r="HZ490" s="38"/>
      <c r="IA490" s="38"/>
      <c r="IB490" s="38"/>
      <c r="IC490" s="38"/>
      <c r="ID490" s="38"/>
      <c r="IE490" s="38"/>
      <c r="IF490" s="38"/>
      <c r="IG490" s="38"/>
      <c r="IH490" s="38"/>
      <c r="II490" s="38"/>
      <c r="IJ490" s="38"/>
      <c r="IK490" s="38"/>
      <c r="IL490" s="38"/>
      <c r="IM490" s="38"/>
      <c r="IN490" s="38"/>
      <c r="IO490" s="38"/>
      <c r="IP490" s="38"/>
      <c r="IQ490" s="38"/>
      <c r="IR490" s="38"/>
      <c r="IS490" s="38"/>
      <c r="IT490" s="38"/>
      <c r="IU490" s="38"/>
      <c r="IV490" s="38"/>
      <c r="IW490" s="38"/>
      <c r="IX490" s="38"/>
      <c r="IY490" s="38"/>
      <c r="IZ490" s="38"/>
      <c r="JA490" s="38"/>
      <c r="JB490" s="38"/>
      <c r="JC490" s="38"/>
      <c r="JD490" s="38"/>
      <c r="JE490" s="38"/>
      <c r="JF490" s="38"/>
      <c r="JG490" s="38"/>
      <c r="JH490" s="38"/>
      <c r="JI490" s="38"/>
      <c r="JJ490" s="38"/>
      <c r="JK490" s="38"/>
      <c r="JL490" s="38"/>
      <c r="JM490" s="38"/>
      <c r="JN490" s="38"/>
      <c r="JO490" s="38"/>
      <c r="JP490" s="38"/>
      <c r="JQ490" s="38"/>
      <c r="JR490" s="38"/>
      <c r="JS490" s="38"/>
      <c r="JT490" s="38"/>
      <c r="JU490" s="38"/>
      <c r="JV490" s="38"/>
      <c r="JW490" s="38"/>
      <c r="JX490" s="38"/>
      <c r="JY490" s="38"/>
      <c r="JZ490" s="38"/>
      <c r="KA490" s="38"/>
      <c r="KB490" s="38"/>
      <c r="KC490" s="38"/>
      <c r="KD490" s="38"/>
      <c r="KE490" s="38"/>
      <c r="KF490" s="38"/>
      <c r="KG490" s="38"/>
      <c r="KH490" s="38"/>
      <c r="KI490" s="38"/>
      <c r="KJ490" s="38"/>
      <c r="KK490" s="38"/>
      <c r="KL490" s="38"/>
      <c r="KM490" s="38"/>
      <c r="KN490" s="38"/>
      <c r="KO490" s="38"/>
      <c r="KP490" s="38"/>
      <c r="KQ490" s="38"/>
      <c r="KR490" s="38"/>
      <c r="KS490" s="38"/>
      <c r="KT490" s="38"/>
      <c r="KU490" s="38"/>
      <c r="KV490" s="38"/>
      <c r="KW490" s="38"/>
      <c r="KX490" s="38"/>
      <c r="KY490" s="38"/>
      <c r="KZ490" s="38"/>
      <c r="LA490" s="38"/>
      <c r="LB490" s="38"/>
      <c r="LC490" s="38"/>
      <c r="LD490" s="38"/>
      <c r="LE490" s="38"/>
      <c r="LF490" s="38"/>
      <c r="LG490" s="38"/>
      <c r="LH490" s="38"/>
      <c r="LI490" s="38"/>
      <c r="LJ490" s="38"/>
      <c r="LK490" s="38"/>
      <c r="LL490" s="38"/>
      <c r="LM490" s="38"/>
      <c r="LN490" s="38"/>
      <c r="LO490" s="38"/>
      <c r="LP490" s="38"/>
      <c r="LQ490" s="38"/>
      <c r="LR490" s="38"/>
      <c r="LS490" s="38"/>
      <c r="LT490" s="38"/>
      <c r="LU490" s="38"/>
      <c r="LV490" s="38"/>
      <c r="LW490" s="38"/>
      <c r="LX490" s="38"/>
      <c r="LY490" s="38"/>
      <c r="LZ490" s="38"/>
      <c r="MA490" s="38"/>
      <c r="MB490" s="38"/>
      <c r="MC490" s="38"/>
      <c r="MD490" s="38"/>
      <c r="ME490" s="38"/>
      <c r="MF490" s="38"/>
      <c r="MG490" s="38"/>
      <c r="MH490" s="38"/>
      <c r="MI490" s="38"/>
      <c r="MJ490" s="38"/>
      <c r="MK490" s="38"/>
      <c r="ML490" s="38"/>
      <c r="MM490" s="38"/>
      <c r="MN490" s="38"/>
      <c r="MO490" s="38"/>
      <c r="MP490" s="38"/>
      <c r="MQ490" s="38"/>
      <c r="MR490" s="38"/>
      <c r="MS490" s="38"/>
      <c r="MT490" s="38"/>
      <c r="MU490" s="38"/>
      <c r="MV490" s="38"/>
      <c r="MW490" s="38"/>
      <c r="MX490" s="38"/>
      <c r="MY490" s="38"/>
      <c r="MZ490" s="38"/>
      <c r="NA490" s="38"/>
      <c r="NB490" s="38"/>
      <c r="NC490" s="38"/>
      <c r="ND490" s="38"/>
      <c r="NE490" s="38"/>
      <c r="NF490" s="38"/>
      <c r="NG490" s="38"/>
      <c r="NH490" s="38"/>
      <c r="NI490" s="38"/>
      <c r="NJ490" s="38"/>
      <c r="NK490" s="38"/>
      <c r="NL490" s="38"/>
      <c r="NM490" s="38"/>
      <c r="NN490" s="38"/>
      <c r="NO490" s="38"/>
      <c r="NP490" s="38"/>
      <c r="NQ490" s="38"/>
      <c r="NR490" s="38"/>
      <c r="NS490" s="38"/>
      <c r="NT490" s="38"/>
      <c r="NU490" s="38"/>
      <c r="NV490" s="38"/>
      <c r="NW490" s="38"/>
      <c r="NX490" s="38"/>
      <c r="NY490" s="38"/>
      <c r="NZ490" s="38"/>
      <c r="OA490" s="38"/>
      <c r="OB490" s="38"/>
      <c r="OC490" s="38"/>
      <c r="OD490" s="38"/>
      <c r="OE490" s="38"/>
      <c r="OF490" s="38"/>
      <c r="OG490" s="38"/>
      <c r="OH490" s="38"/>
      <c r="OI490" s="38"/>
      <c r="OJ490" s="38"/>
      <c r="OK490" s="38"/>
      <c r="OL490" s="38"/>
      <c r="OM490" s="38"/>
      <c r="ON490" s="38"/>
      <c r="OO490" s="38"/>
      <c r="OP490" s="38"/>
      <c r="OQ490" s="38"/>
      <c r="OR490" s="38"/>
      <c r="OS490" s="38"/>
      <c r="OT490" s="38"/>
      <c r="OU490" s="38"/>
      <c r="OV490" s="38"/>
      <c r="OW490" s="38"/>
      <c r="OX490" s="38"/>
      <c r="OY490" s="38"/>
      <c r="OZ490" s="38"/>
      <c r="PA490" s="38"/>
      <c r="PB490" s="38"/>
      <c r="PC490" s="38"/>
      <c r="PD490" s="38"/>
      <c r="PE490" s="38"/>
      <c r="PF490" s="38"/>
      <c r="PG490" s="38"/>
      <c r="PH490" s="38"/>
      <c r="PI490" s="38"/>
      <c r="PJ490" s="38"/>
      <c r="PK490" s="38"/>
      <c r="PL490" s="38"/>
      <c r="PM490" s="38"/>
      <c r="PN490" s="38"/>
      <c r="PO490" s="38"/>
      <c r="PP490" s="38"/>
      <c r="PQ490" s="38"/>
      <c r="PR490" s="38"/>
      <c r="PS490" s="38"/>
      <c r="PT490" s="38"/>
      <c r="PU490" s="38"/>
      <c r="PV490" s="38"/>
      <c r="PW490" s="38"/>
      <c r="PX490" s="38"/>
      <c r="PY490" s="38"/>
      <c r="PZ490" s="38"/>
      <c r="QA490" s="38"/>
      <c r="QB490" s="38"/>
      <c r="QC490" s="38"/>
      <c r="QD490" s="38"/>
      <c r="QE490" s="38"/>
      <c r="QF490" s="38"/>
      <c r="QG490" s="38"/>
      <c r="QH490" s="38"/>
      <c r="QI490" s="38"/>
      <c r="QJ490" s="38"/>
      <c r="QK490" s="38"/>
      <c r="QL490" s="38"/>
      <c r="QM490" s="38"/>
      <c r="QN490" s="38"/>
      <c r="QO490" s="38"/>
      <c r="QP490" s="38"/>
      <c r="QQ490" s="38"/>
      <c r="QR490" s="38"/>
      <c r="QS490" s="38"/>
      <c r="QT490" s="38"/>
      <c r="QU490" s="38"/>
      <c r="QV490" s="38"/>
      <c r="QW490" s="38"/>
      <c r="QX490" s="38"/>
      <c r="QY490" s="38"/>
      <c r="QZ490" s="38"/>
      <c r="RA490" s="38"/>
      <c r="RB490" s="38"/>
      <c r="RC490" s="38"/>
      <c r="RD490" s="38"/>
      <c r="RE490" s="38"/>
      <c r="RF490" s="38"/>
      <c r="RG490" s="38"/>
      <c r="RH490" s="38"/>
      <c r="RI490" s="38"/>
      <c r="RJ490" s="38"/>
      <c r="RK490" s="38"/>
      <c r="RL490" s="38"/>
      <c r="RM490" s="38"/>
      <c r="RN490" s="38"/>
      <c r="RO490" s="38"/>
      <c r="RP490" s="38"/>
      <c r="RQ490" s="38"/>
      <c r="RR490" s="38"/>
      <c r="RS490" s="38"/>
      <c r="RT490" s="38"/>
      <c r="RU490" s="38"/>
      <c r="RV490" s="38"/>
      <c r="RW490" s="38"/>
      <c r="RX490" s="38"/>
      <c r="RY490" s="38"/>
      <c r="RZ490" s="38"/>
      <c r="SA490" s="38"/>
      <c r="SB490" s="38"/>
      <c r="SC490" s="38"/>
      <c r="SD490" s="38"/>
      <c r="SE490" s="38"/>
      <c r="SF490" s="38"/>
      <c r="SG490" s="38"/>
      <c r="SH490" s="38"/>
      <c r="SI490" s="38"/>
      <c r="SJ490" s="38"/>
      <c r="SK490" s="38"/>
      <c r="SL490" s="38"/>
      <c r="SM490" s="38"/>
      <c r="SN490" s="38"/>
      <c r="SO490" s="38"/>
      <c r="SP490" s="38"/>
      <c r="SQ490" s="38"/>
      <c r="SR490" s="38"/>
      <c r="SS490" s="38"/>
      <c r="ST490" s="38"/>
      <c r="SU490" s="38"/>
      <c r="SV490" s="38"/>
      <c r="SW490" s="38"/>
      <c r="SX490" s="38"/>
      <c r="SY490" s="38"/>
      <c r="SZ490" s="38"/>
      <c r="TA490" s="38"/>
      <c r="TB490" s="38"/>
      <c r="TC490" s="38"/>
      <c r="TD490" s="38"/>
      <c r="TE490" s="38"/>
      <c r="TF490" s="38"/>
      <c r="TG490" s="38"/>
      <c r="TH490" s="38"/>
      <c r="TI490" s="38"/>
      <c r="TJ490" s="38"/>
      <c r="TK490" s="38"/>
      <c r="TL490" s="38"/>
      <c r="TM490" s="38"/>
      <c r="TN490" s="38"/>
      <c r="TO490" s="38"/>
      <c r="TP490" s="38"/>
      <c r="TQ490" s="38"/>
      <c r="TR490" s="38"/>
      <c r="TS490" s="38"/>
      <c r="TT490" s="38"/>
      <c r="TU490" s="38"/>
      <c r="TV490" s="38"/>
      <c r="TW490" s="38"/>
      <c r="TX490" s="38"/>
      <c r="TY490" s="38"/>
      <c r="TZ490" s="38"/>
      <c r="UA490" s="38"/>
      <c r="UB490" s="38"/>
      <c r="UC490" s="38"/>
      <c r="UD490" s="38"/>
      <c r="UE490" s="38"/>
      <c r="UF490" s="38"/>
      <c r="UG490" s="38"/>
      <c r="UH490" s="38"/>
      <c r="UI490" s="38"/>
      <c r="UJ490" s="38"/>
      <c r="UK490" s="38"/>
      <c r="UL490" s="38"/>
      <c r="UM490" s="38"/>
      <c r="UN490" s="38"/>
      <c r="UO490" s="38"/>
      <c r="UP490" s="38"/>
      <c r="UQ490" s="38"/>
      <c r="UR490" s="38"/>
      <c r="US490" s="38"/>
      <c r="UT490" s="38"/>
      <c r="UU490" s="38"/>
      <c r="UV490" s="38"/>
      <c r="UW490" s="38"/>
      <c r="UX490" s="38"/>
      <c r="UY490" s="38"/>
      <c r="UZ490" s="38"/>
      <c r="VA490" s="38"/>
      <c r="VB490" s="38"/>
      <c r="VC490" s="38"/>
      <c r="VD490" s="38"/>
      <c r="VE490" s="38"/>
      <c r="VF490" s="38"/>
      <c r="VG490" s="38"/>
      <c r="VH490" s="38"/>
      <c r="VI490" s="38"/>
      <c r="VJ490" s="38"/>
      <c r="VK490" s="38"/>
      <c r="VL490" s="38"/>
      <c r="VM490" s="38"/>
      <c r="VN490" s="38"/>
      <c r="VO490" s="38"/>
      <c r="VP490" s="38"/>
      <c r="VQ490" s="38"/>
      <c r="VR490" s="38"/>
      <c r="VS490" s="38"/>
      <c r="VT490" s="38"/>
      <c r="VU490" s="38"/>
      <c r="VV490" s="38"/>
      <c r="VW490" s="38"/>
      <c r="VX490" s="38"/>
      <c r="VY490" s="38"/>
      <c r="VZ490" s="38"/>
      <c r="WA490" s="38"/>
      <c r="WB490" s="38"/>
      <c r="WC490" s="38"/>
      <c r="WD490" s="38"/>
    </row>
    <row r="491" spans="1:602" s="37" customFormat="1" ht="18" customHeight="1">
      <c r="A491" s="529"/>
      <c r="B491" s="626"/>
      <c r="C491" s="530"/>
      <c r="D491" s="531"/>
      <c r="E491" s="531"/>
      <c r="F491" s="531"/>
      <c r="G491" s="531"/>
      <c r="H491" s="531"/>
      <c r="I491" s="533" t="s">
        <v>14</v>
      </c>
      <c r="J491" s="533" t="s">
        <v>14</v>
      </c>
      <c r="K491" s="533" t="s">
        <v>959</v>
      </c>
      <c r="L491" s="533" t="s">
        <v>144</v>
      </c>
      <c r="M491" s="520">
        <v>672500</v>
      </c>
      <c r="N491" s="520">
        <v>672483</v>
      </c>
      <c r="O491" s="520">
        <v>972000</v>
      </c>
      <c r="P491" s="534">
        <v>972000</v>
      </c>
      <c r="Q491" s="520">
        <v>972000</v>
      </c>
      <c r="R491" s="520">
        <v>972000</v>
      </c>
      <c r="S491" s="578">
        <v>3</v>
      </c>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c r="DG491" s="38"/>
      <c r="DH491" s="38"/>
      <c r="DI491" s="38"/>
      <c r="DJ491" s="38"/>
      <c r="DK491" s="38"/>
      <c r="DL491" s="38"/>
      <c r="DM491" s="38"/>
      <c r="DN491" s="38"/>
      <c r="DO491" s="38"/>
      <c r="DP491" s="38"/>
      <c r="DQ491" s="38"/>
      <c r="DR491" s="38"/>
      <c r="DS491" s="38"/>
      <c r="DT491" s="38"/>
      <c r="DU491" s="38"/>
      <c r="DV491" s="38"/>
      <c r="DW491" s="38"/>
      <c r="DX491" s="38"/>
      <c r="DY491" s="38"/>
      <c r="DZ491" s="38"/>
      <c r="EA491" s="38"/>
      <c r="EB491" s="38"/>
      <c r="EC491" s="38"/>
      <c r="ED491" s="38"/>
      <c r="EE491" s="38"/>
      <c r="EF491" s="38"/>
      <c r="EG491" s="38"/>
      <c r="EH491" s="38"/>
      <c r="EI491" s="38"/>
      <c r="EJ491" s="38"/>
      <c r="EK491" s="38"/>
      <c r="EL491" s="38"/>
      <c r="EM491" s="38"/>
      <c r="EN491" s="38"/>
      <c r="EO491" s="38"/>
      <c r="EP491" s="38"/>
      <c r="EQ491" s="38"/>
      <c r="ER491" s="38"/>
      <c r="ES491" s="38"/>
      <c r="ET491" s="38"/>
      <c r="EU491" s="38"/>
      <c r="EV491" s="38"/>
      <c r="EW491" s="38"/>
      <c r="EX491" s="38"/>
      <c r="EY491" s="38"/>
      <c r="EZ491" s="38"/>
      <c r="FA491" s="38"/>
      <c r="FB491" s="38"/>
      <c r="FC491" s="38"/>
      <c r="FD491" s="38"/>
      <c r="FE491" s="38"/>
      <c r="FF491" s="38"/>
      <c r="FG491" s="38"/>
      <c r="FH491" s="38"/>
      <c r="FI491" s="38"/>
      <c r="FJ491" s="38"/>
      <c r="FK491" s="38"/>
      <c r="FL491" s="38"/>
      <c r="FM491" s="38"/>
      <c r="FN491" s="38"/>
      <c r="FO491" s="38"/>
      <c r="FP491" s="38"/>
      <c r="FQ491" s="38"/>
      <c r="FR491" s="38"/>
      <c r="FS491" s="38"/>
      <c r="FT491" s="38"/>
      <c r="FU491" s="38"/>
      <c r="FV491" s="38"/>
      <c r="FW491" s="38"/>
      <c r="FX491" s="38"/>
      <c r="FY491" s="38"/>
      <c r="FZ491" s="38"/>
      <c r="GA491" s="38"/>
      <c r="GB491" s="38"/>
      <c r="GC491" s="38"/>
      <c r="GD491" s="38"/>
      <c r="GE491" s="38"/>
      <c r="GF491" s="38"/>
      <c r="GG491" s="38"/>
      <c r="GH491" s="38"/>
      <c r="GI491" s="38"/>
      <c r="GJ491" s="38"/>
      <c r="GK491" s="38"/>
      <c r="GL491" s="38"/>
      <c r="GM491" s="38"/>
      <c r="GN491" s="38"/>
      <c r="GO491" s="38"/>
      <c r="GP491" s="38"/>
      <c r="GQ491" s="38"/>
      <c r="GR491" s="38"/>
      <c r="GS491" s="38"/>
      <c r="GT491" s="38"/>
      <c r="GU491" s="38"/>
      <c r="GV491" s="38"/>
      <c r="GW491" s="38"/>
      <c r="GX491" s="38"/>
      <c r="GY491" s="38"/>
      <c r="GZ491" s="38"/>
      <c r="HA491" s="38"/>
      <c r="HB491" s="38"/>
      <c r="HC491" s="38"/>
      <c r="HD491" s="38"/>
      <c r="HE491" s="38"/>
      <c r="HF491" s="38"/>
      <c r="HG491" s="38"/>
      <c r="HH491" s="38"/>
      <c r="HI491" s="38"/>
      <c r="HJ491" s="38"/>
      <c r="HK491" s="38"/>
      <c r="HL491" s="38"/>
      <c r="HM491" s="38"/>
      <c r="HN491" s="38"/>
      <c r="HO491" s="38"/>
      <c r="HP491" s="38"/>
      <c r="HQ491" s="38"/>
      <c r="HR491" s="38"/>
      <c r="HS491" s="38"/>
      <c r="HT491" s="38"/>
      <c r="HU491" s="38"/>
      <c r="HV491" s="38"/>
      <c r="HW491" s="38"/>
      <c r="HX491" s="38"/>
      <c r="HY491" s="38"/>
      <c r="HZ491" s="38"/>
      <c r="IA491" s="38"/>
      <c r="IB491" s="38"/>
      <c r="IC491" s="38"/>
      <c r="ID491" s="38"/>
      <c r="IE491" s="38"/>
      <c r="IF491" s="38"/>
      <c r="IG491" s="38"/>
      <c r="IH491" s="38"/>
      <c r="II491" s="38"/>
      <c r="IJ491" s="38"/>
      <c r="IK491" s="38"/>
      <c r="IL491" s="38"/>
      <c r="IM491" s="38"/>
      <c r="IN491" s="38"/>
      <c r="IO491" s="38"/>
      <c r="IP491" s="38"/>
      <c r="IQ491" s="38"/>
      <c r="IR491" s="38"/>
      <c r="IS491" s="38"/>
      <c r="IT491" s="38"/>
      <c r="IU491" s="38"/>
      <c r="IV491" s="38"/>
      <c r="IW491" s="38"/>
      <c r="IX491" s="38"/>
      <c r="IY491" s="38"/>
      <c r="IZ491" s="38"/>
      <c r="JA491" s="38"/>
      <c r="JB491" s="38"/>
      <c r="JC491" s="38"/>
      <c r="JD491" s="38"/>
      <c r="JE491" s="38"/>
      <c r="JF491" s="38"/>
      <c r="JG491" s="38"/>
      <c r="JH491" s="38"/>
      <c r="JI491" s="38"/>
      <c r="JJ491" s="38"/>
      <c r="JK491" s="38"/>
      <c r="JL491" s="38"/>
      <c r="JM491" s="38"/>
      <c r="JN491" s="38"/>
      <c r="JO491" s="38"/>
      <c r="JP491" s="38"/>
      <c r="JQ491" s="38"/>
      <c r="JR491" s="38"/>
      <c r="JS491" s="38"/>
      <c r="JT491" s="38"/>
      <c r="JU491" s="38"/>
      <c r="JV491" s="38"/>
      <c r="JW491" s="38"/>
      <c r="JX491" s="38"/>
      <c r="JY491" s="38"/>
      <c r="JZ491" s="38"/>
      <c r="KA491" s="38"/>
      <c r="KB491" s="38"/>
      <c r="KC491" s="38"/>
      <c r="KD491" s="38"/>
      <c r="KE491" s="38"/>
      <c r="KF491" s="38"/>
      <c r="KG491" s="38"/>
      <c r="KH491" s="38"/>
      <c r="KI491" s="38"/>
      <c r="KJ491" s="38"/>
      <c r="KK491" s="38"/>
      <c r="KL491" s="38"/>
      <c r="KM491" s="38"/>
      <c r="KN491" s="38"/>
      <c r="KO491" s="38"/>
      <c r="KP491" s="38"/>
      <c r="KQ491" s="38"/>
      <c r="KR491" s="38"/>
      <c r="KS491" s="38"/>
      <c r="KT491" s="38"/>
      <c r="KU491" s="38"/>
      <c r="KV491" s="38"/>
      <c r="KW491" s="38"/>
      <c r="KX491" s="38"/>
      <c r="KY491" s="38"/>
      <c r="KZ491" s="38"/>
      <c r="LA491" s="38"/>
      <c r="LB491" s="38"/>
      <c r="LC491" s="38"/>
      <c r="LD491" s="38"/>
      <c r="LE491" s="38"/>
      <c r="LF491" s="38"/>
      <c r="LG491" s="38"/>
      <c r="LH491" s="38"/>
      <c r="LI491" s="38"/>
      <c r="LJ491" s="38"/>
      <c r="LK491" s="38"/>
      <c r="LL491" s="38"/>
      <c r="LM491" s="38"/>
      <c r="LN491" s="38"/>
      <c r="LO491" s="38"/>
      <c r="LP491" s="38"/>
      <c r="LQ491" s="38"/>
      <c r="LR491" s="38"/>
      <c r="LS491" s="38"/>
      <c r="LT491" s="38"/>
      <c r="LU491" s="38"/>
      <c r="LV491" s="38"/>
      <c r="LW491" s="38"/>
      <c r="LX491" s="38"/>
      <c r="LY491" s="38"/>
      <c r="LZ491" s="38"/>
      <c r="MA491" s="38"/>
      <c r="MB491" s="38"/>
      <c r="MC491" s="38"/>
      <c r="MD491" s="38"/>
      <c r="ME491" s="38"/>
      <c r="MF491" s="38"/>
      <c r="MG491" s="38"/>
      <c r="MH491" s="38"/>
      <c r="MI491" s="38"/>
      <c r="MJ491" s="38"/>
      <c r="MK491" s="38"/>
      <c r="ML491" s="38"/>
      <c r="MM491" s="38"/>
      <c r="MN491" s="38"/>
      <c r="MO491" s="38"/>
      <c r="MP491" s="38"/>
      <c r="MQ491" s="38"/>
      <c r="MR491" s="38"/>
      <c r="MS491" s="38"/>
      <c r="MT491" s="38"/>
      <c r="MU491" s="38"/>
      <c r="MV491" s="38"/>
      <c r="MW491" s="38"/>
      <c r="MX491" s="38"/>
      <c r="MY491" s="38"/>
      <c r="MZ491" s="38"/>
      <c r="NA491" s="38"/>
      <c r="NB491" s="38"/>
      <c r="NC491" s="38"/>
      <c r="ND491" s="38"/>
      <c r="NE491" s="38"/>
      <c r="NF491" s="38"/>
      <c r="NG491" s="38"/>
      <c r="NH491" s="38"/>
      <c r="NI491" s="38"/>
      <c r="NJ491" s="38"/>
      <c r="NK491" s="38"/>
      <c r="NL491" s="38"/>
      <c r="NM491" s="38"/>
      <c r="NN491" s="38"/>
      <c r="NO491" s="38"/>
      <c r="NP491" s="38"/>
      <c r="NQ491" s="38"/>
      <c r="NR491" s="38"/>
      <c r="NS491" s="38"/>
      <c r="NT491" s="38"/>
      <c r="NU491" s="38"/>
      <c r="NV491" s="38"/>
      <c r="NW491" s="38"/>
      <c r="NX491" s="38"/>
      <c r="NY491" s="38"/>
      <c r="NZ491" s="38"/>
      <c r="OA491" s="38"/>
      <c r="OB491" s="38"/>
      <c r="OC491" s="38"/>
      <c r="OD491" s="38"/>
      <c r="OE491" s="38"/>
      <c r="OF491" s="38"/>
      <c r="OG491" s="38"/>
      <c r="OH491" s="38"/>
      <c r="OI491" s="38"/>
      <c r="OJ491" s="38"/>
      <c r="OK491" s="38"/>
      <c r="OL491" s="38"/>
      <c r="OM491" s="38"/>
      <c r="ON491" s="38"/>
      <c r="OO491" s="38"/>
      <c r="OP491" s="38"/>
      <c r="OQ491" s="38"/>
      <c r="OR491" s="38"/>
      <c r="OS491" s="38"/>
      <c r="OT491" s="38"/>
      <c r="OU491" s="38"/>
      <c r="OV491" s="38"/>
      <c r="OW491" s="38"/>
      <c r="OX491" s="38"/>
      <c r="OY491" s="38"/>
      <c r="OZ491" s="38"/>
      <c r="PA491" s="38"/>
      <c r="PB491" s="38"/>
      <c r="PC491" s="38"/>
      <c r="PD491" s="38"/>
      <c r="PE491" s="38"/>
      <c r="PF491" s="38"/>
      <c r="PG491" s="38"/>
      <c r="PH491" s="38"/>
      <c r="PI491" s="38"/>
      <c r="PJ491" s="38"/>
      <c r="PK491" s="38"/>
      <c r="PL491" s="38"/>
      <c r="PM491" s="38"/>
      <c r="PN491" s="38"/>
      <c r="PO491" s="38"/>
      <c r="PP491" s="38"/>
      <c r="PQ491" s="38"/>
      <c r="PR491" s="38"/>
      <c r="PS491" s="38"/>
      <c r="PT491" s="38"/>
      <c r="PU491" s="38"/>
      <c r="PV491" s="38"/>
      <c r="PW491" s="38"/>
      <c r="PX491" s="38"/>
      <c r="PY491" s="38"/>
      <c r="PZ491" s="38"/>
      <c r="QA491" s="38"/>
      <c r="QB491" s="38"/>
      <c r="QC491" s="38"/>
      <c r="QD491" s="38"/>
      <c r="QE491" s="38"/>
      <c r="QF491" s="38"/>
      <c r="QG491" s="38"/>
      <c r="QH491" s="38"/>
      <c r="QI491" s="38"/>
      <c r="QJ491" s="38"/>
      <c r="QK491" s="38"/>
      <c r="QL491" s="38"/>
      <c r="QM491" s="38"/>
      <c r="QN491" s="38"/>
      <c r="QO491" s="38"/>
      <c r="QP491" s="38"/>
      <c r="QQ491" s="38"/>
      <c r="QR491" s="38"/>
      <c r="QS491" s="38"/>
      <c r="QT491" s="38"/>
      <c r="QU491" s="38"/>
      <c r="QV491" s="38"/>
      <c r="QW491" s="38"/>
      <c r="QX491" s="38"/>
      <c r="QY491" s="38"/>
      <c r="QZ491" s="38"/>
      <c r="RA491" s="38"/>
      <c r="RB491" s="38"/>
      <c r="RC491" s="38"/>
      <c r="RD491" s="38"/>
      <c r="RE491" s="38"/>
      <c r="RF491" s="38"/>
      <c r="RG491" s="38"/>
      <c r="RH491" s="38"/>
      <c r="RI491" s="38"/>
      <c r="RJ491" s="38"/>
      <c r="RK491" s="38"/>
      <c r="RL491" s="38"/>
      <c r="RM491" s="38"/>
      <c r="RN491" s="38"/>
      <c r="RO491" s="38"/>
      <c r="RP491" s="38"/>
      <c r="RQ491" s="38"/>
      <c r="RR491" s="38"/>
      <c r="RS491" s="38"/>
      <c r="RT491" s="38"/>
      <c r="RU491" s="38"/>
      <c r="RV491" s="38"/>
      <c r="RW491" s="38"/>
      <c r="RX491" s="38"/>
      <c r="RY491" s="38"/>
      <c r="RZ491" s="38"/>
      <c r="SA491" s="38"/>
      <c r="SB491" s="38"/>
      <c r="SC491" s="38"/>
      <c r="SD491" s="38"/>
      <c r="SE491" s="38"/>
      <c r="SF491" s="38"/>
      <c r="SG491" s="38"/>
      <c r="SH491" s="38"/>
      <c r="SI491" s="38"/>
      <c r="SJ491" s="38"/>
      <c r="SK491" s="38"/>
      <c r="SL491" s="38"/>
      <c r="SM491" s="38"/>
      <c r="SN491" s="38"/>
      <c r="SO491" s="38"/>
      <c r="SP491" s="38"/>
      <c r="SQ491" s="38"/>
      <c r="SR491" s="38"/>
      <c r="SS491" s="38"/>
      <c r="ST491" s="38"/>
      <c r="SU491" s="38"/>
      <c r="SV491" s="38"/>
      <c r="SW491" s="38"/>
      <c r="SX491" s="38"/>
      <c r="SY491" s="38"/>
      <c r="SZ491" s="38"/>
      <c r="TA491" s="38"/>
      <c r="TB491" s="38"/>
      <c r="TC491" s="38"/>
      <c r="TD491" s="38"/>
      <c r="TE491" s="38"/>
      <c r="TF491" s="38"/>
      <c r="TG491" s="38"/>
      <c r="TH491" s="38"/>
      <c r="TI491" s="38"/>
      <c r="TJ491" s="38"/>
      <c r="TK491" s="38"/>
      <c r="TL491" s="38"/>
      <c r="TM491" s="38"/>
      <c r="TN491" s="38"/>
      <c r="TO491" s="38"/>
      <c r="TP491" s="38"/>
      <c r="TQ491" s="38"/>
      <c r="TR491" s="38"/>
      <c r="TS491" s="38"/>
      <c r="TT491" s="38"/>
      <c r="TU491" s="38"/>
      <c r="TV491" s="38"/>
      <c r="TW491" s="38"/>
      <c r="TX491" s="38"/>
      <c r="TY491" s="38"/>
      <c r="TZ491" s="38"/>
      <c r="UA491" s="38"/>
      <c r="UB491" s="38"/>
      <c r="UC491" s="38"/>
      <c r="UD491" s="38"/>
      <c r="UE491" s="38"/>
      <c r="UF491" s="38"/>
      <c r="UG491" s="38"/>
      <c r="UH491" s="38"/>
      <c r="UI491" s="38"/>
      <c r="UJ491" s="38"/>
      <c r="UK491" s="38"/>
      <c r="UL491" s="38"/>
      <c r="UM491" s="38"/>
      <c r="UN491" s="38"/>
      <c r="UO491" s="38"/>
      <c r="UP491" s="38"/>
      <c r="UQ491" s="38"/>
      <c r="UR491" s="38"/>
      <c r="US491" s="38"/>
      <c r="UT491" s="38"/>
      <c r="UU491" s="38"/>
      <c r="UV491" s="38"/>
      <c r="UW491" s="38"/>
      <c r="UX491" s="38"/>
      <c r="UY491" s="38"/>
      <c r="UZ491" s="38"/>
      <c r="VA491" s="38"/>
      <c r="VB491" s="38"/>
      <c r="VC491" s="38"/>
      <c r="VD491" s="38"/>
      <c r="VE491" s="38"/>
      <c r="VF491" s="38"/>
      <c r="VG491" s="38"/>
      <c r="VH491" s="38"/>
      <c r="VI491" s="38"/>
      <c r="VJ491" s="38"/>
      <c r="VK491" s="38"/>
      <c r="VL491" s="38"/>
      <c r="VM491" s="38"/>
      <c r="VN491" s="38"/>
      <c r="VO491" s="38"/>
      <c r="VP491" s="38"/>
      <c r="VQ491" s="38"/>
      <c r="VR491" s="38"/>
      <c r="VS491" s="38"/>
      <c r="VT491" s="38"/>
      <c r="VU491" s="38"/>
      <c r="VV491" s="38"/>
      <c r="VW491" s="38"/>
      <c r="VX491" s="38"/>
      <c r="VY491" s="38"/>
      <c r="VZ491" s="38"/>
      <c r="WA491" s="38"/>
      <c r="WB491" s="38"/>
      <c r="WC491" s="38"/>
      <c r="WD491" s="38"/>
    </row>
    <row r="492" spans="1:602" s="37" customFormat="1" ht="18.75" customHeight="1">
      <c r="A492" s="529"/>
      <c r="B492" s="627"/>
      <c r="C492" s="530"/>
      <c r="D492" s="531"/>
      <c r="E492" s="51"/>
      <c r="F492" s="51"/>
      <c r="G492" s="51"/>
      <c r="H492" s="51"/>
      <c r="I492" s="533" t="s">
        <v>14</v>
      </c>
      <c r="J492" s="533" t="s">
        <v>14</v>
      </c>
      <c r="K492" s="533" t="s">
        <v>959</v>
      </c>
      <c r="L492" s="533" t="s">
        <v>5</v>
      </c>
      <c r="M492" s="520">
        <v>2672164</v>
      </c>
      <c r="N492" s="520">
        <v>2672164</v>
      </c>
      <c r="O492" s="520">
        <v>3133500</v>
      </c>
      <c r="P492" s="534">
        <v>3133500</v>
      </c>
      <c r="Q492" s="520">
        <v>3133500</v>
      </c>
      <c r="R492" s="520">
        <v>3133500</v>
      </c>
      <c r="S492" s="535">
        <v>3</v>
      </c>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c r="DG492" s="38"/>
      <c r="DH492" s="38"/>
      <c r="DI492" s="38"/>
      <c r="DJ492" s="38"/>
      <c r="DK492" s="38"/>
      <c r="DL492" s="38"/>
      <c r="DM492" s="38"/>
      <c r="DN492" s="38"/>
      <c r="DO492" s="38"/>
      <c r="DP492" s="38"/>
      <c r="DQ492" s="38"/>
      <c r="DR492" s="38"/>
      <c r="DS492" s="38"/>
      <c r="DT492" s="38"/>
      <c r="DU492" s="38"/>
      <c r="DV492" s="38"/>
      <c r="DW492" s="38"/>
      <c r="DX492" s="38"/>
      <c r="DY492" s="38"/>
      <c r="DZ492" s="38"/>
      <c r="EA492" s="38"/>
      <c r="EB492" s="38"/>
      <c r="EC492" s="38"/>
      <c r="ED492" s="38"/>
      <c r="EE492" s="38"/>
      <c r="EF492" s="38"/>
      <c r="EG492" s="38"/>
      <c r="EH492" s="38"/>
      <c r="EI492" s="38"/>
      <c r="EJ492" s="38"/>
      <c r="EK492" s="38"/>
      <c r="EL492" s="38"/>
      <c r="EM492" s="38"/>
      <c r="EN492" s="38"/>
      <c r="EO492" s="38"/>
      <c r="EP492" s="38"/>
      <c r="EQ492" s="38"/>
      <c r="ER492" s="38"/>
      <c r="ES492" s="38"/>
      <c r="ET492" s="38"/>
      <c r="EU492" s="38"/>
      <c r="EV492" s="38"/>
      <c r="EW492" s="38"/>
      <c r="EX492" s="38"/>
      <c r="EY492" s="38"/>
      <c r="EZ492" s="38"/>
      <c r="FA492" s="38"/>
      <c r="FB492" s="38"/>
      <c r="FC492" s="38"/>
      <c r="FD492" s="38"/>
      <c r="FE492" s="38"/>
      <c r="FF492" s="38"/>
      <c r="FG492" s="38"/>
      <c r="FH492" s="38"/>
      <c r="FI492" s="38"/>
      <c r="FJ492" s="38"/>
      <c r="FK492" s="38"/>
      <c r="FL492" s="38"/>
      <c r="FM492" s="38"/>
      <c r="FN492" s="38"/>
      <c r="FO492" s="38"/>
      <c r="FP492" s="38"/>
      <c r="FQ492" s="38"/>
      <c r="FR492" s="38"/>
      <c r="FS492" s="38"/>
      <c r="FT492" s="38"/>
      <c r="FU492" s="38"/>
      <c r="FV492" s="38"/>
      <c r="FW492" s="38"/>
      <c r="FX492" s="38"/>
      <c r="FY492" s="38"/>
      <c r="FZ492" s="38"/>
      <c r="GA492" s="38"/>
      <c r="GB492" s="38"/>
      <c r="GC492" s="38"/>
      <c r="GD492" s="38"/>
      <c r="GE492" s="38"/>
      <c r="GF492" s="38"/>
      <c r="GG492" s="38"/>
      <c r="GH492" s="38"/>
      <c r="GI492" s="38"/>
      <c r="GJ492" s="38"/>
      <c r="GK492" s="38"/>
      <c r="GL492" s="38"/>
      <c r="GM492" s="38"/>
      <c r="GN492" s="38"/>
      <c r="GO492" s="38"/>
      <c r="GP492" s="38"/>
      <c r="GQ492" s="38"/>
      <c r="GR492" s="38"/>
      <c r="GS492" s="38"/>
      <c r="GT492" s="38"/>
      <c r="GU492" s="38"/>
      <c r="GV492" s="38"/>
      <c r="GW492" s="38"/>
      <c r="GX492" s="38"/>
      <c r="GY492" s="38"/>
      <c r="GZ492" s="38"/>
      <c r="HA492" s="38"/>
      <c r="HB492" s="38"/>
      <c r="HC492" s="38"/>
      <c r="HD492" s="38"/>
      <c r="HE492" s="38"/>
      <c r="HF492" s="38"/>
      <c r="HG492" s="38"/>
      <c r="HH492" s="38"/>
      <c r="HI492" s="38"/>
      <c r="HJ492" s="38"/>
      <c r="HK492" s="38"/>
      <c r="HL492" s="38"/>
      <c r="HM492" s="38"/>
      <c r="HN492" s="38"/>
      <c r="HO492" s="38"/>
      <c r="HP492" s="38"/>
      <c r="HQ492" s="38"/>
      <c r="HR492" s="38"/>
      <c r="HS492" s="38"/>
      <c r="HT492" s="38"/>
      <c r="HU492" s="38"/>
      <c r="HV492" s="38"/>
      <c r="HW492" s="38"/>
      <c r="HX492" s="38"/>
      <c r="HY492" s="38"/>
      <c r="HZ492" s="38"/>
      <c r="IA492" s="38"/>
      <c r="IB492" s="38"/>
      <c r="IC492" s="38"/>
      <c r="ID492" s="38"/>
      <c r="IE492" s="38"/>
      <c r="IF492" s="38"/>
      <c r="IG492" s="38"/>
      <c r="IH492" s="38"/>
      <c r="II492" s="38"/>
      <c r="IJ492" s="38"/>
      <c r="IK492" s="38"/>
      <c r="IL492" s="38"/>
      <c r="IM492" s="38"/>
      <c r="IN492" s="38"/>
      <c r="IO492" s="38"/>
      <c r="IP492" s="38"/>
      <c r="IQ492" s="38"/>
      <c r="IR492" s="38"/>
      <c r="IS492" s="38"/>
      <c r="IT492" s="38"/>
      <c r="IU492" s="38"/>
      <c r="IV492" s="38"/>
      <c r="IW492" s="38"/>
      <c r="IX492" s="38"/>
      <c r="IY492" s="38"/>
      <c r="IZ492" s="38"/>
      <c r="JA492" s="38"/>
      <c r="JB492" s="38"/>
      <c r="JC492" s="38"/>
      <c r="JD492" s="38"/>
      <c r="JE492" s="38"/>
      <c r="JF492" s="38"/>
      <c r="JG492" s="38"/>
      <c r="JH492" s="38"/>
      <c r="JI492" s="38"/>
      <c r="JJ492" s="38"/>
      <c r="JK492" s="38"/>
      <c r="JL492" s="38"/>
      <c r="JM492" s="38"/>
      <c r="JN492" s="38"/>
      <c r="JO492" s="38"/>
      <c r="JP492" s="38"/>
      <c r="JQ492" s="38"/>
      <c r="JR492" s="38"/>
      <c r="JS492" s="38"/>
      <c r="JT492" s="38"/>
      <c r="JU492" s="38"/>
      <c r="JV492" s="38"/>
      <c r="JW492" s="38"/>
      <c r="JX492" s="38"/>
      <c r="JY492" s="38"/>
      <c r="JZ492" s="38"/>
      <c r="KA492" s="38"/>
      <c r="KB492" s="38"/>
      <c r="KC492" s="38"/>
      <c r="KD492" s="38"/>
      <c r="KE492" s="38"/>
      <c r="KF492" s="38"/>
      <c r="KG492" s="38"/>
      <c r="KH492" s="38"/>
      <c r="KI492" s="38"/>
      <c r="KJ492" s="38"/>
      <c r="KK492" s="38"/>
      <c r="KL492" s="38"/>
      <c r="KM492" s="38"/>
      <c r="KN492" s="38"/>
      <c r="KO492" s="38"/>
      <c r="KP492" s="38"/>
      <c r="KQ492" s="38"/>
      <c r="KR492" s="38"/>
      <c r="KS492" s="38"/>
      <c r="KT492" s="38"/>
      <c r="KU492" s="38"/>
      <c r="KV492" s="38"/>
      <c r="KW492" s="38"/>
      <c r="KX492" s="38"/>
      <c r="KY492" s="38"/>
      <c r="KZ492" s="38"/>
      <c r="LA492" s="38"/>
      <c r="LB492" s="38"/>
      <c r="LC492" s="38"/>
      <c r="LD492" s="38"/>
      <c r="LE492" s="38"/>
      <c r="LF492" s="38"/>
      <c r="LG492" s="38"/>
      <c r="LH492" s="38"/>
      <c r="LI492" s="38"/>
      <c r="LJ492" s="38"/>
      <c r="LK492" s="38"/>
      <c r="LL492" s="38"/>
      <c r="LM492" s="38"/>
      <c r="LN492" s="38"/>
      <c r="LO492" s="38"/>
      <c r="LP492" s="38"/>
      <c r="LQ492" s="38"/>
      <c r="LR492" s="38"/>
      <c r="LS492" s="38"/>
      <c r="LT492" s="38"/>
      <c r="LU492" s="38"/>
      <c r="LV492" s="38"/>
      <c r="LW492" s="38"/>
      <c r="LX492" s="38"/>
      <c r="LY492" s="38"/>
      <c r="LZ492" s="38"/>
      <c r="MA492" s="38"/>
      <c r="MB492" s="38"/>
      <c r="MC492" s="38"/>
      <c r="MD492" s="38"/>
      <c r="ME492" s="38"/>
      <c r="MF492" s="38"/>
      <c r="MG492" s="38"/>
      <c r="MH492" s="38"/>
      <c r="MI492" s="38"/>
      <c r="MJ492" s="38"/>
      <c r="MK492" s="38"/>
      <c r="ML492" s="38"/>
      <c r="MM492" s="38"/>
      <c r="MN492" s="38"/>
      <c r="MO492" s="38"/>
      <c r="MP492" s="38"/>
      <c r="MQ492" s="38"/>
      <c r="MR492" s="38"/>
      <c r="MS492" s="38"/>
      <c r="MT492" s="38"/>
      <c r="MU492" s="38"/>
      <c r="MV492" s="38"/>
      <c r="MW492" s="38"/>
      <c r="MX492" s="38"/>
      <c r="MY492" s="38"/>
      <c r="MZ492" s="38"/>
      <c r="NA492" s="38"/>
      <c r="NB492" s="38"/>
      <c r="NC492" s="38"/>
      <c r="ND492" s="38"/>
      <c r="NE492" s="38"/>
      <c r="NF492" s="38"/>
      <c r="NG492" s="38"/>
      <c r="NH492" s="38"/>
      <c r="NI492" s="38"/>
      <c r="NJ492" s="38"/>
      <c r="NK492" s="38"/>
      <c r="NL492" s="38"/>
      <c r="NM492" s="38"/>
      <c r="NN492" s="38"/>
      <c r="NO492" s="38"/>
      <c r="NP492" s="38"/>
      <c r="NQ492" s="38"/>
      <c r="NR492" s="38"/>
      <c r="NS492" s="38"/>
      <c r="NT492" s="38"/>
      <c r="NU492" s="38"/>
      <c r="NV492" s="38"/>
      <c r="NW492" s="38"/>
      <c r="NX492" s="38"/>
      <c r="NY492" s="38"/>
      <c r="NZ492" s="38"/>
      <c r="OA492" s="38"/>
      <c r="OB492" s="38"/>
      <c r="OC492" s="38"/>
      <c r="OD492" s="38"/>
      <c r="OE492" s="38"/>
      <c r="OF492" s="38"/>
      <c r="OG492" s="38"/>
      <c r="OH492" s="38"/>
      <c r="OI492" s="38"/>
      <c r="OJ492" s="38"/>
      <c r="OK492" s="38"/>
      <c r="OL492" s="38"/>
      <c r="OM492" s="38"/>
      <c r="ON492" s="38"/>
      <c r="OO492" s="38"/>
      <c r="OP492" s="38"/>
      <c r="OQ492" s="38"/>
      <c r="OR492" s="38"/>
      <c r="OS492" s="38"/>
      <c r="OT492" s="38"/>
      <c r="OU492" s="38"/>
      <c r="OV492" s="38"/>
      <c r="OW492" s="38"/>
      <c r="OX492" s="38"/>
      <c r="OY492" s="38"/>
      <c r="OZ492" s="38"/>
      <c r="PA492" s="38"/>
      <c r="PB492" s="38"/>
      <c r="PC492" s="38"/>
      <c r="PD492" s="38"/>
      <c r="PE492" s="38"/>
      <c r="PF492" s="38"/>
      <c r="PG492" s="38"/>
      <c r="PH492" s="38"/>
      <c r="PI492" s="38"/>
      <c r="PJ492" s="38"/>
      <c r="PK492" s="38"/>
      <c r="PL492" s="38"/>
      <c r="PM492" s="38"/>
      <c r="PN492" s="38"/>
      <c r="PO492" s="38"/>
      <c r="PP492" s="38"/>
      <c r="PQ492" s="38"/>
      <c r="PR492" s="38"/>
      <c r="PS492" s="38"/>
      <c r="PT492" s="38"/>
      <c r="PU492" s="38"/>
      <c r="PV492" s="38"/>
      <c r="PW492" s="38"/>
      <c r="PX492" s="38"/>
      <c r="PY492" s="38"/>
      <c r="PZ492" s="38"/>
      <c r="QA492" s="38"/>
      <c r="QB492" s="38"/>
      <c r="QC492" s="38"/>
      <c r="QD492" s="38"/>
      <c r="QE492" s="38"/>
      <c r="QF492" s="38"/>
      <c r="QG492" s="38"/>
      <c r="QH492" s="38"/>
      <c r="QI492" s="38"/>
      <c r="QJ492" s="38"/>
      <c r="QK492" s="38"/>
      <c r="QL492" s="38"/>
      <c r="QM492" s="38"/>
      <c r="QN492" s="38"/>
      <c r="QO492" s="38"/>
      <c r="QP492" s="38"/>
      <c r="QQ492" s="38"/>
      <c r="QR492" s="38"/>
      <c r="QS492" s="38"/>
      <c r="QT492" s="38"/>
      <c r="QU492" s="38"/>
      <c r="QV492" s="38"/>
      <c r="QW492" s="38"/>
      <c r="QX492" s="38"/>
      <c r="QY492" s="38"/>
      <c r="QZ492" s="38"/>
      <c r="RA492" s="38"/>
      <c r="RB492" s="38"/>
      <c r="RC492" s="38"/>
      <c r="RD492" s="38"/>
      <c r="RE492" s="38"/>
      <c r="RF492" s="38"/>
      <c r="RG492" s="38"/>
      <c r="RH492" s="38"/>
      <c r="RI492" s="38"/>
      <c r="RJ492" s="38"/>
      <c r="RK492" s="38"/>
      <c r="RL492" s="38"/>
      <c r="RM492" s="38"/>
      <c r="RN492" s="38"/>
      <c r="RO492" s="38"/>
      <c r="RP492" s="38"/>
      <c r="RQ492" s="38"/>
      <c r="RR492" s="38"/>
      <c r="RS492" s="38"/>
      <c r="RT492" s="38"/>
      <c r="RU492" s="38"/>
      <c r="RV492" s="38"/>
      <c r="RW492" s="38"/>
      <c r="RX492" s="38"/>
      <c r="RY492" s="38"/>
      <c r="RZ492" s="38"/>
      <c r="SA492" s="38"/>
      <c r="SB492" s="38"/>
      <c r="SC492" s="38"/>
      <c r="SD492" s="38"/>
      <c r="SE492" s="38"/>
      <c r="SF492" s="38"/>
      <c r="SG492" s="38"/>
      <c r="SH492" s="38"/>
      <c r="SI492" s="38"/>
      <c r="SJ492" s="38"/>
      <c r="SK492" s="38"/>
      <c r="SL492" s="38"/>
      <c r="SM492" s="38"/>
      <c r="SN492" s="38"/>
      <c r="SO492" s="38"/>
      <c r="SP492" s="38"/>
      <c r="SQ492" s="38"/>
      <c r="SR492" s="38"/>
      <c r="SS492" s="38"/>
      <c r="ST492" s="38"/>
      <c r="SU492" s="38"/>
      <c r="SV492" s="38"/>
      <c r="SW492" s="38"/>
      <c r="SX492" s="38"/>
      <c r="SY492" s="38"/>
      <c r="SZ492" s="38"/>
      <c r="TA492" s="38"/>
      <c r="TB492" s="38"/>
      <c r="TC492" s="38"/>
      <c r="TD492" s="38"/>
      <c r="TE492" s="38"/>
      <c r="TF492" s="38"/>
      <c r="TG492" s="38"/>
      <c r="TH492" s="38"/>
      <c r="TI492" s="38"/>
      <c r="TJ492" s="38"/>
      <c r="TK492" s="38"/>
      <c r="TL492" s="38"/>
      <c r="TM492" s="38"/>
      <c r="TN492" s="38"/>
      <c r="TO492" s="38"/>
      <c r="TP492" s="38"/>
      <c r="TQ492" s="38"/>
      <c r="TR492" s="38"/>
      <c r="TS492" s="38"/>
      <c r="TT492" s="38"/>
      <c r="TU492" s="38"/>
      <c r="TV492" s="38"/>
      <c r="TW492" s="38"/>
      <c r="TX492" s="38"/>
      <c r="TY492" s="38"/>
      <c r="TZ492" s="38"/>
      <c r="UA492" s="38"/>
      <c r="UB492" s="38"/>
      <c r="UC492" s="38"/>
      <c r="UD492" s="38"/>
      <c r="UE492" s="38"/>
      <c r="UF492" s="38"/>
      <c r="UG492" s="38"/>
      <c r="UH492" s="38"/>
      <c r="UI492" s="38"/>
      <c r="UJ492" s="38"/>
      <c r="UK492" s="38"/>
      <c r="UL492" s="38"/>
      <c r="UM492" s="38"/>
      <c r="UN492" s="38"/>
      <c r="UO492" s="38"/>
      <c r="UP492" s="38"/>
      <c r="UQ492" s="38"/>
      <c r="UR492" s="38"/>
      <c r="US492" s="38"/>
      <c r="UT492" s="38"/>
      <c r="UU492" s="38"/>
      <c r="UV492" s="38"/>
      <c r="UW492" s="38"/>
      <c r="UX492" s="38"/>
      <c r="UY492" s="38"/>
      <c r="UZ492" s="38"/>
      <c r="VA492" s="38"/>
      <c r="VB492" s="38"/>
      <c r="VC492" s="38"/>
      <c r="VD492" s="38"/>
      <c r="VE492" s="38"/>
      <c r="VF492" s="38"/>
      <c r="VG492" s="38"/>
      <c r="VH492" s="38"/>
      <c r="VI492" s="38"/>
      <c r="VJ492" s="38"/>
      <c r="VK492" s="38"/>
      <c r="VL492" s="38"/>
      <c r="VM492" s="38"/>
      <c r="VN492" s="38"/>
      <c r="VO492" s="38"/>
      <c r="VP492" s="38"/>
      <c r="VQ492" s="38"/>
      <c r="VR492" s="38"/>
      <c r="VS492" s="38"/>
      <c r="VT492" s="38"/>
      <c r="VU492" s="38"/>
      <c r="VV492" s="38"/>
      <c r="VW492" s="38"/>
      <c r="VX492" s="38"/>
      <c r="VY492" s="38"/>
      <c r="VZ492" s="38"/>
      <c r="WA492" s="38"/>
      <c r="WB492" s="38"/>
      <c r="WC492" s="38"/>
      <c r="WD492" s="38"/>
    </row>
    <row r="493" spans="1:602" s="39" customFormat="1" ht="89.25" customHeight="1">
      <c r="A493" s="507"/>
      <c r="B493" s="628" t="s">
        <v>960</v>
      </c>
      <c r="C493" s="530"/>
      <c r="D493" s="531"/>
      <c r="E493" s="55" t="s">
        <v>827</v>
      </c>
      <c r="F493" s="55" t="s">
        <v>136</v>
      </c>
      <c r="G493" s="518">
        <v>43831</v>
      </c>
      <c r="H493" s="55" t="s">
        <v>137</v>
      </c>
      <c r="I493" s="629" t="s">
        <v>14</v>
      </c>
      <c r="J493" s="629" t="s">
        <v>14</v>
      </c>
      <c r="K493" s="512" t="s">
        <v>959</v>
      </c>
      <c r="L493" s="629" t="s">
        <v>146</v>
      </c>
      <c r="M493" s="505">
        <f>M494+M495</f>
        <v>1605176</v>
      </c>
      <c r="N493" s="505">
        <f>N494+N495</f>
        <v>1605082.2</v>
      </c>
      <c r="O493" s="505">
        <f>O495+O494</f>
        <v>3755200</v>
      </c>
      <c r="P493" s="541">
        <f t="shared" ref="P493:R493" si="73">P495+P494</f>
        <v>3755200</v>
      </c>
      <c r="Q493" s="541">
        <f t="shared" si="73"/>
        <v>3755200</v>
      </c>
      <c r="R493" s="541">
        <f t="shared" si="73"/>
        <v>3755200</v>
      </c>
      <c r="S493" s="630"/>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c r="DG493" s="38"/>
      <c r="DH493" s="38"/>
      <c r="DI493" s="38"/>
      <c r="DJ493" s="38"/>
      <c r="DK493" s="38"/>
      <c r="DL493" s="38"/>
      <c r="DM493" s="38"/>
      <c r="DN493" s="38"/>
      <c r="DO493" s="38"/>
      <c r="DP493" s="38"/>
      <c r="DQ493" s="38"/>
      <c r="DR493" s="38"/>
      <c r="DS493" s="38"/>
      <c r="DT493" s="38"/>
      <c r="DU493" s="38"/>
      <c r="DV493" s="38"/>
      <c r="DW493" s="38"/>
      <c r="DX493" s="38"/>
      <c r="DY493" s="38"/>
      <c r="DZ493" s="38"/>
      <c r="EA493" s="38"/>
      <c r="EB493" s="38"/>
      <c r="EC493" s="38"/>
      <c r="ED493" s="38"/>
      <c r="EE493" s="38"/>
      <c r="EF493" s="38"/>
      <c r="EG493" s="38"/>
      <c r="EH493" s="38"/>
      <c r="EI493" s="38"/>
      <c r="EJ493" s="38"/>
      <c r="EK493" s="38"/>
      <c r="EL493" s="38"/>
      <c r="EM493" s="38"/>
      <c r="EN493" s="38"/>
      <c r="EO493" s="38"/>
      <c r="EP493" s="38"/>
      <c r="EQ493" s="38"/>
      <c r="ER493" s="38"/>
      <c r="ES493" s="38"/>
      <c r="ET493" s="38"/>
      <c r="EU493" s="38"/>
      <c r="EV493" s="38"/>
      <c r="EW493" s="38"/>
      <c r="EX493" s="38"/>
      <c r="EY493" s="38"/>
      <c r="EZ493" s="38"/>
      <c r="FA493" s="38"/>
      <c r="FB493" s="38"/>
      <c r="FC493" s="38"/>
      <c r="FD493" s="38"/>
      <c r="FE493" s="38"/>
      <c r="FF493" s="38"/>
      <c r="FG493" s="38"/>
      <c r="FH493" s="38"/>
      <c r="FI493" s="38"/>
      <c r="FJ493" s="38"/>
      <c r="FK493" s="38"/>
      <c r="FL493" s="38"/>
      <c r="FM493" s="38"/>
      <c r="FN493" s="38"/>
      <c r="FO493" s="38"/>
      <c r="FP493" s="38"/>
      <c r="FQ493" s="38"/>
      <c r="FR493" s="38"/>
      <c r="FS493" s="38"/>
      <c r="FT493" s="38"/>
      <c r="FU493" s="38"/>
      <c r="FV493" s="38"/>
      <c r="FW493" s="38"/>
      <c r="FX493" s="38"/>
      <c r="FY493" s="38"/>
      <c r="FZ493" s="38"/>
      <c r="GA493" s="38"/>
      <c r="GB493" s="38"/>
      <c r="GC493" s="38"/>
      <c r="GD493" s="38"/>
      <c r="GE493" s="38"/>
      <c r="GF493" s="38"/>
      <c r="GG493" s="38"/>
      <c r="GH493" s="38"/>
      <c r="GI493" s="38"/>
      <c r="GJ493" s="38"/>
      <c r="GK493" s="38"/>
      <c r="GL493" s="38"/>
      <c r="GM493" s="38"/>
      <c r="GN493" s="38"/>
      <c r="GO493" s="38"/>
      <c r="GP493" s="38"/>
      <c r="GQ493" s="38"/>
      <c r="GR493" s="38"/>
      <c r="GS493" s="38"/>
      <c r="GT493" s="38"/>
      <c r="GU493" s="38"/>
      <c r="GV493" s="38"/>
      <c r="GW493" s="38"/>
      <c r="GX493" s="38"/>
      <c r="GY493" s="38"/>
      <c r="GZ493" s="38"/>
      <c r="HA493" s="38"/>
      <c r="HB493" s="38"/>
      <c r="HC493" s="38"/>
      <c r="HD493" s="38"/>
      <c r="HE493" s="38"/>
      <c r="HF493" s="38"/>
      <c r="HG493" s="38"/>
      <c r="HH493" s="38"/>
      <c r="HI493" s="38"/>
      <c r="HJ493" s="38"/>
      <c r="HK493" s="38"/>
      <c r="HL493" s="38"/>
      <c r="HM493" s="38"/>
      <c r="HN493" s="38"/>
      <c r="HO493" s="38"/>
      <c r="HP493" s="38"/>
      <c r="HQ493" s="38"/>
      <c r="HR493" s="38"/>
      <c r="HS493" s="38"/>
      <c r="HT493" s="38"/>
      <c r="HU493" s="38"/>
      <c r="HV493" s="38"/>
      <c r="HW493" s="38"/>
      <c r="HX493" s="38"/>
      <c r="HY493" s="38"/>
      <c r="HZ493" s="38"/>
      <c r="IA493" s="38"/>
      <c r="IB493" s="38"/>
      <c r="IC493" s="38"/>
      <c r="ID493" s="38"/>
      <c r="IE493" s="38"/>
      <c r="IF493" s="38"/>
      <c r="IG493" s="38"/>
      <c r="IH493" s="38"/>
      <c r="II493" s="38"/>
      <c r="IJ493" s="38"/>
      <c r="IK493" s="38"/>
      <c r="IL493" s="38"/>
      <c r="IM493" s="38"/>
      <c r="IN493" s="38"/>
      <c r="IO493" s="38"/>
      <c r="IP493" s="38"/>
      <c r="IQ493" s="38"/>
      <c r="IR493" s="38"/>
      <c r="IS493" s="38"/>
      <c r="IT493" s="38"/>
      <c r="IU493" s="38"/>
      <c r="IV493" s="38"/>
      <c r="IW493" s="38"/>
      <c r="IX493" s="38"/>
      <c r="IY493" s="38"/>
      <c r="IZ493" s="38"/>
      <c r="JA493" s="38"/>
      <c r="JB493" s="38"/>
      <c r="JC493" s="38"/>
      <c r="JD493" s="38"/>
      <c r="JE493" s="38"/>
      <c r="JF493" s="38"/>
      <c r="JG493" s="38"/>
      <c r="JH493" s="38"/>
      <c r="JI493" s="38"/>
      <c r="JJ493" s="38"/>
      <c r="JK493" s="38"/>
      <c r="JL493" s="38"/>
      <c r="JM493" s="38"/>
      <c r="JN493" s="38"/>
      <c r="JO493" s="38"/>
      <c r="JP493" s="38"/>
      <c r="JQ493" s="38"/>
      <c r="JR493" s="38"/>
      <c r="JS493" s="38"/>
      <c r="JT493" s="38"/>
      <c r="JU493" s="38"/>
      <c r="JV493" s="38"/>
      <c r="JW493" s="38"/>
      <c r="JX493" s="38"/>
      <c r="JY493" s="38"/>
      <c r="JZ493" s="38"/>
      <c r="KA493" s="38"/>
      <c r="KB493" s="38"/>
      <c r="KC493" s="38"/>
      <c r="KD493" s="38"/>
      <c r="KE493" s="38"/>
      <c r="KF493" s="38"/>
      <c r="KG493" s="38"/>
      <c r="KH493" s="38"/>
      <c r="KI493" s="38"/>
      <c r="KJ493" s="38"/>
      <c r="KK493" s="38"/>
      <c r="KL493" s="38"/>
      <c r="KM493" s="38"/>
      <c r="KN493" s="38"/>
      <c r="KO493" s="38"/>
      <c r="KP493" s="38"/>
      <c r="KQ493" s="38"/>
      <c r="KR493" s="38"/>
      <c r="KS493" s="38"/>
      <c r="KT493" s="38"/>
      <c r="KU493" s="38"/>
      <c r="KV493" s="38"/>
      <c r="KW493" s="38"/>
      <c r="KX493" s="38"/>
      <c r="KY493" s="38"/>
      <c r="KZ493" s="38"/>
      <c r="LA493" s="38"/>
      <c r="LB493" s="38"/>
      <c r="LC493" s="38"/>
      <c r="LD493" s="38"/>
      <c r="LE493" s="38"/>
      <c r="LF493" s="38"/>
      <c r="LG493" s="38"/>
      <c r="LH493" s="38"/>
      <c r="LI493" s="38"/>
      <c r="LJ493" s="38"/>
      <c r="LK493" s="38"/>
      <c r="LL493" s="38"/>
      <c r="LM493" s="38"/>
      <c r="LN493" s="38"/>
      <c r="LO493" s="38"/>
      <c r="LP493" s="38"/>
      <c r="LQ493" s="38"/>
      <c r="LR493" s="38"/>
      <c r="LS493" s="38"/>
      <c r="LT493" s="38"/>
      <c r="LU493" s="38"/>
      <c r="LV493" s="38"/>
      <c r="LW493" s="38"/>
      <c r="LX493" s="38"/>
      <c r="LY493" s="38"/>
      <c r="LZ493" s="38"/>
      <c r="MA493" s="38"/>
      <c r="MB493" s="38"/>
      <c r="MC493" s="38"/>
      <c r="MD493" s="38"/>
      <c r="ME493" s="38"/>
      <c r="MF493" s="38"/>
      <c r="MG493" s="38"/>
      <c r="MH493" s="38"/>
      <c r="MI493" s="38"/>
      <c r="MJ493" s="38"/>
      <c r="MK493" s="38"/>
      <c r="ML493" s="38"/>
      <c r="MM493" s="38"/>
      <c r="MN493" s="38"/>
      <c r="MO493" s="38"/>
      <c r="MP493" s="38"/>
      <c r="MQ493" s="38"/>
      <c r="MR493" s="38"/>
      <c r="MS493" s="38"/>
      <c r="MT493" s="38"/>
      <c r="MU493" s="38"/>
      <c r="MV493" s="38"/>
      <c r="MW493" s="38"/>
      <c r="MX493" s="38"/>
      <c r="MY493" s="38"/>
      <c r="MZ493" s="38"/>
      <c r="NA493" s="38"/>
      <c r="NB493" s="38"/>
      <c r="NC493" s="38"/>
      <c r="ND493" s="38"/>
      <c r="NE493" s="38"/>
      <c r="NF493" s="38"/>
      <c r="NG493" s="38"/>
      <c r="NH493" s="38"/>
      <c r="NI493" s="38"/>
      <c r="NJ493" s="38"/>
      <c r="NK493" s="38"/>
      <c r="NL493" s="38"/>
      <c r="NM493" s="38"/>
      <c r="NN493" s="38"/>
      <c r="NO493" s="38"/>
      <c r="NP493" s="38"/>
      <c r="NQ493" s="38"/>
      <c r="NR493" s="38"/>
      <c r="NS493" s="38"/>
      <c r="NT493" s="38"/>
      <c r="NU493" s="38"/>
      <c r="NV493" s="38"/>
      <c r="NW493" s="38"/>
      <c r="NX493" s="38"/>
      <c r="NY493" s="38"/>
      <c r="NZ493" s="38"/>
      <c r="OA493" s="38"/>
      <c r="OB493" s="38"/>
      <c r="OC493" s="38"/>
      <c r="OD493" s="38"/>
      <c r="OE493" s="38"/>
      <c r="OF493" s="38"/>
      <c r="OG493" s="38"/>
      <c r="OH493" s="38"/>
      <c r="OI493" s="38"/>
      <c r="OJ493" s="38"/>
      <c r="OK493" s="38"/>
      <c r="OL493" s="38"/>
      <c r="OM493" s="38"/>
      <c r="ON493" s="38"/>
      <c r="OO493" s="38"/>
      <c r="OP493" s="38"/>
      <c r="OQ493" s="38"/>
      <c r="OR493" s="38"/>
      <c r="OS493" s="38"/>
      <c r="OT493" s="38"/>
      <c r="OU493" s="38"/>
      <c r="OV493" s="38"/>
      <c r="OW493" s="38"/>
      <c r="OX493" s="38"/>
      <c r="OY493" s="38"/>
      <c r="OZ493" s="38"/>
      <c r="PA493" s="38"/>
      <c r="PB493" s="38"/>
      <c r="PC493" s="38"/>
      <c r="PD493" s="38"/>
      <c r="PE493" s="38"/>
      <c r="PF493" s="38"/>
      <c r="PG493" s="38"/>
      <c r="PH493" s="38"/>
      <c r="PI493" s="38"/>
      <c r="PJ493" s="38"/>
      <c r="PK493" s="38"/>
      <c r="PL493" s="38"/>
      <c r="PM493" s="38"/>
      <c r="PN493" s="38"/>
      <c r="PO493" s="38"/>
      <c r="PP493" s="38"/>
      <c r="PQ493" s="38"/>
      <c r="PR493" s="38"/>
      <c r="PS493" s="38"/>
      <c r="PT493" s="38"/>
      <c r="PU493" s="38"/>
      <c r="PV493" s="38"/>
      <c r="PW493" s="38"/>
      <c r="PX493" s="38"/>
      <c r="PY493" s="38"/>
      <c r="PZ493" s="38"/>
      <c r="QA493" s="38"/>
      <c r="QB493" s="38"/>
      <c r="QC493" s="38"/>
      <c r="QD493" s="38"/>
      <c r="QE493" s="38"/>
      <c r="QF493" s="38"/>
      <c r="QG493" s="38"/>
      <c r="QH493" s="38"/>
      <c r="QI493" s="38"/>
      <c r="QJ493" s="38"/>
      <c r="QK493" s="38"/>
      <c r="QL493" s="38"/>
      <c r="QM493" s="38"/>
      <c r="QN493" s="38"/>
      <c r="QO493" s="38"/>
      <c r="QP493" s="38"/>
      <c r="QQ493" s="38"/>
      <c r="QR493" s="38"/>
      <c r="QS493" s="38"/>
      <c r="QT493" s="38"/>
      <c r="QU493" s="38"/>
      <c r="QV493" s="38"/>
      <c r="QW493" s="38"/>
      <c r="QX493" s="38"/>
      <c r="QY493" s="38"/>
      <c r="QZ493" s="38"/>
      <c r="RA493" s="38"/>
      <c r="RB493" s="38"/>
      <c r="RC493" s="38"/>
      <c r="RD493" s="38"/>
      <c r="RE493" s="38"/>
      <c r="RF493" s="38"/>
      <c r="RG493" s="38"/>
      <c r="RH493" s="38"/>
      <c r="RI493" s="38"/>
      <c r="RJ493" s="38"/>
      <c r="RK493" s="38"/>
      <c r="RL493" s="38"/>
      <c r="RM493" s="38"/>
      <c r="RN493" s="38"/>
      <c r="RO493" s="38"/>
      <c r="RP493" s="38"/>
      <c r="RQ493" s="38"/>
      <c r="RR493" s="38"/>
      <c r="RS493" s="38"/>
      <c r="RT493" s="38"/>
      <c r="RU493" s="38"/>
      <c r="RV493" s="38"/>
      <c r="RW493" s="38"/>
      <c r="RX493" s="38"/>
      <c r="RY493" s="38"/>
      <c r="RZ493" s="38"/>
      <c r="SA493" s="38"/>
      <c r="SB493" s="38"/>
      <c r="SC493" s="38"/>
      <c r="SD493" s="38"/>
      <c r="SE493" s="38"/>
      <c r="SF493" s="38"/>
      <c r="SG493" s="38"/>
      <c r="SH493" s="38"/>
      <c r="SI493" s="38"/>
      <c r="SJ493" s="38"/>
      <c r="SK493" s="38"/>
      <c r="SL493" s="38"/>
      <c r="SM493" s="38"/>
      <c r="SN493" s="38"/>
      <c r="SO493" s="38"/>
      <c r="SP493" s="38"/>
      <c r="SQ493" s="38"/>
      <c r="SR493" s="38"/>
      <c r="SS493" s="38"/>
      <c r="ST493" s="38"/>
      <c r="SU493" s="38"/>
      <c r="SV493" s="38"/>
      <c r="SW493" s="38"/>
      <c r="SX493" s="38"/>
      <c r="SY493" s="38"/>
      <c r="SZ493" s="38"/>
      <c r="TA493" s="38"/>
      <c r="TB493" s="38"/>
      <c r="TC493" s="38"/>
      <c r="TD493" s="38"/>
      <c r="TE493" s="38"/>
      <c r="TF493" s="38"/>
      <c r="TG493" s="38"/>
      <c r="TH493" s="38"/>
      <c r="TI493" s="38"/>
      <c r="TJ493" s="38"/>
      <c r="TK493" s="38"/>
      <c r="TL493" s="38"/>
      <c r="TM493" s="38"/>
      <c r="TN493" s="38"/>
      <c r="TO493" s="38"/>
      <c r="TP493" s="38"/>
      <c r="TQ493" s="38"/>
      <c r="TR493" s="38"/>
      <c r="TS493" s="38"/>
      <c r="TT493" s="38"/>
      <c r="TU493" s="38"/>
      <c r="TV493" s="38"/>
      <c r="TW493" s="38"/>
      <c r="TX493" s="38"/>
      <c r="TY493" s="38"/>
      <c r="TZ493" s="38"/>
      <c r="UA493" s="38"/>
      <c r="UB493" s="38"/>
      <c r="UC493" s="38"/>
      <c r="UD493" s="38"/>
      <c r="UE493" s="38"/>
      <c r="UF493" s="38"/>
      <c r="UG493" s="38"/>
      <c r="UH493" s="38"/>
      <c r="UI493" s="38"/>
      <c r="UJ493" s="38"/>
      <c r="UK493" s="38"/>
      <c r="UL493" s="38"/>
      <c r="UM493" s="38"/>
      <c r="UN493" s="38"/>
      <c r="UO493" s="38"/>
      <c r="UP493" s="38"/>
      <c r="UQ493" s="38"/>
      <c r="UR493" s="38"/>
      <c r="US493" s="38"/>
      <c r="UT493" s="38"/>
      <c r="UU493" s="38"/>
      <c r="UV493" s="38"/>
      <c r="UW493" s="38"/>
      <c r="UX493" s="38"/>
      <c r="UY493" s="38"/>
      <c r="UZ493" s="38"/>
      <c r="VA493" s="38"/>
      <c r="VB493" s="38"/>
      <c r="VC493" s="38"/>
      <c r="VD493" s="38"/>
      <c r="VE493" s="38"/>
      <c r="VF493" s="38"/>
      <c r="VG493" s="38"/>
      <c r="VH493" s="38"/>
      <c r="VI493" s="38"/>
      <c r="VJ493" s="38"/>
      <c r="VK493" s="38"/>
      <c r="VL493" s="38"/>
      <c r="VM493" s="38"/>
      <c r="VN493" s="38"/>
      <c r="VO493" s="38"/>
      <c r="VP493" s="38"/>
      <c r="VQ493" s="38"/>
      <c r="VR493" s="38"/>
      <c r="VS493" s="38"/>
      <c r="VT493" s="38"/>
      <c r="VU493" s="38"/>
      <c r="VV493" s="38"/>
      <c r="VW493" s="38"/>
      <c r="VX493" s="38"/>
      <c r="VY493" s="38"/>
      <c r="VZ493" s="38"/>
      <c r="WA493" s="38"/>
      <c r="WB493" s="38"/>
      <c r="WC493" s="38"/>
      <c r="WD493" s="38"/>
    </row>
    <row r="494" spans="1:602" s="37" customFormat="1" ht="43.5" customHeight="1">
      <c r="A494" s="507"/>
      <c r="B494" s="631"/>
      <c r="C494" s="530"/>
      <c r="D494" s="531"/>
      <c r="E494" s="57"/>
      <c r="F494" s="57"/>
      <c r="G494" s="57"/>
      <c r="H494" s="57"/>
      <c r="I494" s="533" t="s">
        <v>14</v>
      </c>
      <c r="J494" s="533" t="s">
        <v>14</v>
      </c>
      <c r="K494" s="533" t="s">
        <v>959</v>
      </c>
      <c r="L494" s="533" t="s">
        <v>10</v>
      </c>
      <c r="M494" s="520">
        <v>0</v>
      </c>
      <c r="N494" s="520">
        <v>0</v>
      </c>
      <c r="O494" s="520">
        <v>0</v>
      </c>
      <c r="P494" s="534">
        <v>0</v>
      </c>
      <c r="Q494" s="520">
        <v>0</v>
      </c>
      <c r="R494" s="520">
        <v>0</v>
      </c>
      <c r="S494" s="535">
        <v>3</v>
      </c>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c r="CY494" s="38"/>
      <c r="CZ494" s="38"/>
      <c r="DA494" s="38"/>
      <c r="DB494" s="38"/>
      <c r="DC494" s="38"/>
      <c r="DD494" s="38"/>
      <c r="DE494" s="38"/>
      <c r="DF494" s="38"/>
      <c r="DG494" s="38"/>
      <c r="DH494" s="38"/>
      <c r="DI494" s="38"/>
      <c r="DJ494" s="38"/>
      <c r="DK494" s="38"/>
      <c r="DL494" s="38"/>
      <c r="DM494" s="38"/>
      <c r="DN494" s="38"/>
      <c r="DO494" s="38"/>
      <c r="DP494" s="38"/>
      <c r="DQ494" s="38"/>
      <c r="DR494" s="38"/>
      <c r="DS494" s="38"/>
      <c r="DT494" s="38"/>
      <c r="DU494" s="38"/>
      <c r="DV494" s="38"/>
      <c r="DW494" s="38"/>
      <c r="DX494" s="38"/>
      <c r="DY494" s="38"/>
      <c r="DZ494" s="38"/>
      <c r="EA494" s="38"/>
      <c r="EB494" s="38"/>
      <c r="EC494" s="38"/>
      <c r="ED494" s="38"/>
      <c r="EE494" s="38"/>
      <c r="EF494" s="38"/>
      <c r="EG494" s="38"/>
      <c r="EH494" s="38"/>
      <c r="EI494" s="38"/>
      <c r="EJ494" s="38"/>
      <c r="EK494" s="38"/>
      <c r="EL494" s="38"/>
      <c r="EM494" s="38"/>
      <c r="EN494" s="38"/>
      <c r="EO494" s="38"/>
      <c r="EP494" s="38"/>
      <c r="EQ494" s="38"/>
      <c r="ER494" s="38"/>
      <c r="ES494" s="38"/>
      <c r="ET494" s="38"/>
      <c r="EU494" s="38"/>
      <c r="EV494" s="38"/>
      <c r="EW494" s="38"/>
      <c r="EX494" s="38"/>
      <c r="EY494" s="38"/>
      <c r="EZ494" s="38"/>
      <c r="FA494" s="38"/>
      <c r="FB494" s="38"/>
      <c r="FC494" s="38"/>
      <c r="FD494" s="38"/>
      <c r="FE494" s="38"/>
      <c r="FF494" s="38"/>
      <c r="FG494" s="38"/>
      <c r="FH494" s="38"/>
      <c r="FI494" s="38"/>
      <c r="FJ494" s="38"/>
      <c r="FK494" s="38"/>
      <c r="FL494" s="38"/>
      <c r="FM494" s="38"/>
      <c r="FN494" s="38"/>
      <c r="FO494" s="38"/>
      <c r="FP494" s="38"/>
      <c r="FQ494" s="38"/>
      <c r="FR494" s="38"/>
      <c r="FS494" s="38"/>
      <c r="FT494" s="38"/>
      <c r="FU494" s="38"/>
      <c r="FV494" s="38"/>
      <c r="FW494" s="38"/>
      <c r="FX494" s="38"/>
      <c r="FY494" s="38"/>
      <c r="FZ494" s="38"/>
      <c r="GA494" s="38"/>
      <c r="GB494" s="38"/>
      <c r="GC494" s="38"/>
      <c r="GD494" s="38"/>
      <c r="GE494" s="38"/>
      <c r="GF494" s="38"/>
      <c r="GG494" s="38"/>
      <c r="GH494" s="38"/>
      <c r="GI494" s="38"/>
      <c r="GJ494" s="38"/>
      <c r="GK494" s="38"/>
      <c r="GL494" s="38"/>
      <c r="GM494" s="38"/>
      <c r="GN494" s="38"/>
      <c r="GO494" s="38"/>
      <c r="GP494" s="38"/>
      <c r="GQ494" s="38"/>
      <c r="GR494" s="38"/>
      <c r="GS494" s="38"/>
      <c r="GT494" s="38"/>
      <c r="GU494" s="38"/>
      <c r="GV494" s="38"/>
      <c r="GW494" s="38"/>
      <c r="GX494" s="38"/>
      <c r="GY494" s="38"/>
      <c r="GZ494" s="38"/>
      <c r="HA494" s="38"/>
      <c r="HB494" s="38"/>
      <c r="HC494" s="38"/>
      <c r="HD494" s="38"/>
      <c r="HE494" s="38"/>
      <c r="HF494" s="38"/>
      <c r="HG494" s="38"/>
      <c r="HH494" s="38"/>
      <c r="HI494" s="38"/>
      <c r="HJ494" s="38"/>
      <c r="HK494" s="38"/>
      <c r="HL494" s="38"/>
      <c r="HM494" s="38"/>
      <c r="HN494" s="38"/>
      <c r="HO494" s="38"/>
      <c r="HP494" s="38"/>
      <c r="HQ494" s="38"/>
      <c r="HR494" s="38"/>
      <c r="HS494" s="38"/>
      <c r="HT494" s="38"/>
      <c r="HU494" s="38"/>
      <c r="HV494" s="38"/>
      <c r="HW494" s="38"/>
      <c r="HX494" s="38"/>
      <c r="HY494" s="38"/>
      <c r="HZ494" s="38"/>
      <c r="IA494" s="38"/>
      <c r="IB494" s="38"/>
      <c r="IC494" s="38"/>
      <c r="ID494" s="38"/>
      <c r="IE494" s="38"/>
      <c r="IF494" s="38"/>
      <c r="IG494" s="38"/>
      <c r="IH494" s="38"/>
      <c r="II494" s="38"/>
      <c r="IJ494" s="38"/>
      <c r="IK494" s="38"/>
      <c r="IL494" s="38"/>
      <c r="IM494" s="38"/>
      <c r="IN494" s="38"/>
      <c r="IO494" s="38"/>
      <c r="IP494" s="38"/>
      <c r="IQ494" s="38"/>
      <c r="IR494" s="38"/>
      <c r="IS494" s="38"/>
      <c r="IT494" s="38"/>
      <c r="IU494" s="38"/>
      <c r="IV494" s="38"/>
      <c r="IW494" s="38"/>
      <c r="IX494" s="38"/>
      <c r="IY494" s="38"/>
      <c r="IZ494" s="38"/>
      <c r="JA494" s="38"/>
      <c r="JB494" s="38"/>
      <c r="JC494" s="38"/>
      <c r="JD494" s="38"/>
      <c r="JE494" s="38"/>
      <c r="JF494" s="38"/>
      <c r="JG494" s="38"/>
      <c r="JH494" s="38"/>
      <c r="JI494" s="38"/>
      <c r="JJ494" s="38"/>
      <c r="JK494" s="38"/>
      <c r="JL494" s="38"/>
      <c r="JM494" s="38"/>
      <c r="JN494" s="38"/>
      <c r="JO494" s="38"/>
      <c r="JP494" s="38"/>
      <c r="JQ494" s="38"/>
      <c r="JR494" s="38"/>
      <c r="JS494" s="38"/>
      <c r="JT494" s="38"/>
      <c r="JU494" s="38"/>
      <c r="JV494" s="38"/>
      <c r="JW494" s="38"/>
      <c r="JX494" s="38"/>
      <c r="JY494" s="38"/>
      <c r="JZ494" s="38"/>
      <c r="KA494" s="38"/>
      <c r="KB494" s="38"/>
      <c r="KC494" s="38"/>
      <c r="KD494" s="38"/>
      <c r="KE494" s="38"/>
      <c r="KF494" s="38"/>
      <c r="KG494" s="38"/>
      <c r="KH494" s="38"/>
      <c r="KI494" s="38"/>
      <c r="KJ494" s="38"/>
      <c r="KK494" s="38"/>
      <c r="KL494" s="38"/>
      <c r="KM494" s="38"/>
      <c r="KN494" s="38"/>
      <c r="KO494" s="38"/>
      <c r="KP494" s="38"/>
      <c r="KQ494" s="38"/>
      <c r="KR494" s="38"/>
      <c r="KS494" s="38"/>
      <c r="KT494" s="38"/>
      <c r="KU494" s="38"/>
      <c r="KV494" s="38"/>
      <c r="KW494" s="38"/>
      <c r="KX494" s="38"/>
      <c r="KY494" s="38"/>
      <c r="KZ494" s="38"/>
      <c r="LA494" s="38"/>
      <c r="LB494" s="38"/>
      <c r="LC494" s="38"/>
      <c r="LD494" s="38"/>
      <c r="LE494" s="38"/>
      <c r="LF494" s="38"/>
      <c r="LG494" s="38"/>
      <c r="LH494" s="38"/>
      <c r="LI494" s="38"/>
      <c r="LJ494" s="38"/>
      <c r="LK494" s="38"/>
      <c r="LL494" s="38"/>
      <c r="LM494" s="38"/>
      <c r="LN494" s="38"/>
      <c r="LO494" s="38"/>
      <c r="LP494" s="38"/>
      <c r="LQ494" s="38"/>
      <c r="LR494" s="38"/>
      <c r="LS494" s="38"/>
      <c r="LT494" s="38"/>
      <c r="LU494" s="38"/>
      <c r="LV494" s="38"/>
      <c r="LW494" s="38"/>
      <c r="LX494" s="38"/>
      <c r="LY494" s="38"/>
      <c r="LZ494" s="38"/>
      <c r="MA494" s="38"/>
      <c r="MB494" s="38"/>
      <c r="MC494" s="38"/>
      <c r="MD494" s="38"/>
      <c r="ME494" s="38"/>
      <c r="MF494" s="38"/>
      <c r="MG494" s="38"/>
      <c r="MH494" s="38"/>
      <c r="MI494" s="38"/>
      <c r="MJ494" s="38"/>
      <c r="MK494" s="38"/>
      <c r="ML494" s="38"/>
      <c r="MM494" s="38"/>
      <c r="MN494" s="38"/>
      <c r="MO494" s="38"/>
      <c r="MP494" s="38"/>
      <c r="MQ494" s="38"/>
      <c r="MR494" s="38"/>
      <c r="MS494" s="38"/>
      <c r="MT494" s="38"/>
      <c r="MU494" s="38"/>
      <c r="MV494" s="38"/>
      <c r="MW494" s="38"/>
      <c r="MX494" s="38"/>
      <c r="MY494" s="38"/>
      <c r="MZ494" s="38"/>
      <c r="NA494" s="38"/>
      <c r="NB494" s="38"/>
      <c r="NC494" s="38"/>
      <c r="ND494" s="38"/>
      <c r="NE494" s="38"/>
      <c r="NF494" s="38"/>
      <c r="NG494" s="38"/>
      <c r="NH494" s="38"/>
      <c r="NI494" s="38"/>
      <c r="NJ494" s="38"/>
      <c r="NK494" s="38"/>
      <c r="NL494" s="38"/>
      <c r="NM494" s="38"/>
      <c r="NN494" s="38"/>
      <c r="NO494" s="38"/>
      <c r="NP494" s="38"/>
      <c r="NQ494" s="38"/>
      <c r="NR494" s="38"/>
      <c r="NS494" s="38"/>
      <c r="NT494" s="38"/>
      <c r="NU494" s="38"/>
      <c r="NV494" s="38"/>
      <c r="NW494" s="38"/>
      <c r="NX494" s="38"/>
      <c r="NY494" s="38"/>
      <c r="NZ494" s="38"/>
      <c r="OA494" s="38"/>
      <c r="OB494" s="38"/>
      <c r="OC494" s="38"/>
      <c r="OD494" s="38"/>
      <c r="OE494" s="38"/>
      <c r="OF494" s="38"/>
      <c r="OG494" s="38"/>
      <c r="OH494" s="38"/>
      <c r="OI494" s="38"/>
      <c r="OJ494" s="38"/>
      <c r="OK494" s="38"/>
      <c r="OL494" s="38"/>
      <c r="OM494" s="38"/>
      <c r="ON494" s="38"/>
      <c r="OO494" s="38"/>
      <c r="OP494" s="38"/>
      <c r="OQ494" s="38"/>
      <c r="OR494" s="38"/>
      <c r="OS494" s="38"/>
      <c r="OT494" s="38"/>
      <c r="OU494" s="38"/>
      <c r="OV494" s="38"/>
      <c r="OW494" s="38"/>
      <c r="OX494" s="38"/>
      <c r="OY494" s="38"/>
      <c r="OZ494" s="38"/>
      <c r="PA494" s="38"/>
      <c r="PB494" s="38"/>
      <c r="PC494" s="38"/>
      <c r="PD494" s="38"/>
      <c r="PE494" s="38"/>
      <c r="PF494" s="38"/>
      <c r="PG494" s="38"/>
      <c r="PH494" s="38"/>
      <c r="PI494" s="38"/>
      <c r="PJ494" s="38"/>
      <c r="PK494" s="38"/>
      <c r="PL494" s="38"/>
      <c r="PM494" s="38"/>
      <c r="PN494" s="38"/>
      <c r="PO494" s="38"/>
      <c r="PP494" s="38"/>
      <c r="PQ494" s="38"/>
      <c r="PR494" s="38"/>
      <c r="PS494" s="38"/>
      <c r="PT494" s="38"/>
      <c r="PU494" s="38"/>
      <c r="PV494" s="38"/>
      <c r="PW494" s="38"/>
      <c r="PX494" s="38"/>
      <c r="PY494" s="38"/>
      <c r="PZ494" s="38"/>
      <c r="QA494" s="38"/>
      <c r="QB494" s="38"/>
      <c r="QC494" s="38"/>
      <c r="QD494" s="38"/>
      <c r="QE494" s="38"/>
      <c r="QF494" s="38"/>
      <c r="QG494" s="38"/>
      <c r="QH494" s="38"/>
      <c r="QI494" s="38"/>
      <c r="QJ494" s="38"/>
      <c r="QK494" s="38"/>
      <c r="QL494" s="38"/>
      <c r="QM494" s="38"/>
      <c r="QN494" s="38"/>
      <c r="QO494" s="38"/>
      <c r="QP494" s="38"/>
      <c r="QQ494" s="38"/>
      <c r="QR494" s="38"/>
      <c r="QS494" s="38"/>
      <c r="QT494" s="38"/>
      <c r="QU494" s="38"/>
      <c r="QV494" s="38"/>
      <c r="QW494" s="38"/>
      <c r="QX494" s="38"/>
      <c r="QY494" s="38"/>
      <c r="QZ494" s="38"/>
      <c r="RA494" s="38"/>
      <c r="RB494" s="38"/>
      <c r="RC494" s="38"/>
      <c r="RD494" s="38"/>
      <c r="RE494" s="38"/>
      <c r="RF494" s="38"/>
      <c r="RG494" s="38"/>
      <c r="RH494" s="38"/>
      <c r="RI494" s="38"/>
      <c r="RJ494" s="38"/>
      <c r="RK494" s="38"/>
      <c r="RL494" s="38"/>
      <c r="RM494" s="38"/>
      <c r="RN494" s="38"/>
      <c r="RO494" s="38"/>
      <c r="RP494" s="38"/>
      <c r="RQ494" s="38"/>
      <c r="RR494" s="38"/>
      <c r="RS494" s="38"/>
      <c r="RT494" s="38"/>
      <c r="RU494" s="38"/>
      <c r="RV494" s="38"/>
      <c r="RW494" s="38"/>
      <c r="RX494" s="38"/>
      <c r="RY494" s="38"/>
      <c r="RZ494" s="38"/>
      <c r="SA494" s="38"/>
      <c r="SB494" s="38"/>
      <c r="SC494" s="38"/>
      <c r="SD494" s="38"/>
      <c r="SE494" s="38"/>
      <c r="SF494" s="38"/>
      <c r="SG494" s="38"/>
      <c r="SH494" s="38"/>
      <c r="SI494" s="38"/>
      <c r="SJ494" s="38"/>
      <c r="SK494" s="38"/>
      <c r="SL494" s="38"/>
      <c r="SM494" s="38"/>
      <c r="SN494" s="38"/>
      <c r="SO494" s="38"/>
      <c r="SP494" s="38"/>
      <c r="SQ494" s="38"/>
      <c r="SR494" s="38"/>
      <c r="SS494" s="38"/>
      <c r="ST494" s="38"/>
      <c r="SU494" s="38"/>
      <c r="SV494" s="38"/>
      <c r="SW494" s="38"/>
      <c r="SX494" s="38"/>
      <c r="SY494" s="38"/>
      <c r="SZ494" s="38"/>
      <c r="TA494" s="38"/>
      <c r="TB494" s="38"/>
      <c r="TC494" s="38"/>
      <c r="TD494" s="38"/>
      <c r="TE494" s="38"/>
      <c r="TF494" s="38"/>
      <c r="TG494" s="38"/>
      <c r="TH494" s="38"/>
      <c r="TI494" s="38"/>
      <c r="TJ494" s="38"/>
      <c r="TK494" s="38"/>
      <c r="TL494" s="38"/>
      <c r="TM494" s="38"/>
      <c r="TN494" s="38"/>
      <c r="TO494" s="38"/>
      <c r="TP494" s="38"/>
      <c r="TQ494" s="38"/>
      <c r="TR494" s="38"/>
      <c r="TS494" s="38"/>
      <c r="TT494" s="38"/>
      <c r="TU494" s="38"/>
      <c r="TV494" s="38"/>
      <c r="TW494" s="38"/>
      <c r="TX494" s="38"/>
      <c r="TY494" s="38"/>
      <c r="TZ494" s="38"/>
      <c r="UA494" s="38"/>
      <c r="UB494" s="38"/>
      <c r="UC494" s="38"/>
      <c r="UD494" s="38"/>
      <c r="UE494" s="38"/>
      <c r="UF494" s="38"/>
      <c r="UG494" s="38"/>
      <c r="UH494" s="38"/>
      <c r="UI494" s="38"/>
      <c r="UJ494" s="38"/>
      <c r="UK494" s="38"/>
      <c r="UL494" s="38"/>
      <c r="UM494" s="38"/>
      <c r="UN494" s="38"/>
      <c r="UO494" s="38"/>
      <c r="UP494" s="38"/>
      <c r="UQ494" s="38"/>
      <c r="UR494" s="38"/>
      <c r="US494" s="38"/>
      <c r="UT494" s="38"/>
      <c r="UU494" s="38"/>
      <c r="UV494" s="38"/>
      <c r="UW494" s="38"/>
      <c r="UX494" s="38"/>
      <c r="UY494" s="38"/>
      <c r="UZ494" s="38"/>
      <c r="VA494" s="38"/>
      <c r="VB494" s="38"/>
      <c r="VC494" s="38"/>
      <c r="VD494" s="38"/>
      <c r="VE494" s="38"/>
      <c r="VF494" s="38"/>
      <c r="VG494" s="38"/>
      <c r="VH494" s="38"/>
      <c r="VI494" s="38"/>
      <c r="VJ494" s="38"/>
      <c r="VK494" s="38"/>
      <c r="VL494" s="38"/>
      <c r="VM494" s="38"/>
      <c r="VN494" s="38"/>
      <c r="VO494" s="38"/>
      <c r="VP494" s="38"/>
      <c r="VQ494" s="38"/>
      <c r="VR494" s="38"/>
      <c r="VS494" s="38"/>
      <c r="VT494" s="38"/>
      <c r="VU494" s="38"/>
      <c r="VV494" s="38"/>
      <c r="VW494" s="38"/>
      <c r="VX494" s="38"/>
      <c r="VY494" s="38"/>
      <c r="VZ494" s="38"/>
      <c r="WA494" s="38"/>
      <c r="WB494" s="38"/>
      <c r="WC494" s="38"/>
      <c r="WD494" s="38"/>
    </row>
    <row r="495" spans="1:602" s="37" customFormat="1" ht="153.75" customHeight="1">
      <c r="A495" s="507"/>
      <c r="B495" s="632"/>
      <c r="C495" s="536"/>
      <c r="D495" s="51"/>
      <c r="E495" s="52" t="s">
        <v>791</v>
      </c>
      <c r="F495" s="591" t="s">
        <v>136</v>
      </c>
      <c r="G495" s="511">
        <v>43831</v>
      </c>
      <c r="H495" s="592" t="s">
        <v>137</v>
      </c>
      <c r="I495" s="533" t="s">
        <v>14</v>
      </c>
      <c r="J495" s="533" t="s">
        <v>14</v>
      </c>
      <c r="K495" s="533" t="s">
        <v>959</v>
      </c>
      <c r="L495" s="533" t="s">
        <v>202</v>
      </c>
      <c r="M495" s="520">
        <v>1605176</v>
      </c>
      <c r="N495" s="520">
        <v>1605082.2</v>
      </c>
      <c r="O495" s="520">
        <v>3755200</v>
      </c>
      <c r="P495" s="534">
        <v>3755200</v>
      </c>
      <c r="Q495" s="520">
        <v>3755200</v>
      </c>
      <c r="R495" s="520">
        <v>3755200</v>
      </c>
      <c r="S495" s="535">
        <v>3</v>
      </c>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c r="DG495" s="38"/>
      <c r="DH495" s="38"/>
      <c r="DI495" s="38"/>
      <c r="DJ495" s="38"/>
      <c r="DK495" s="38"/>
      <c r="DL495" s="38"/>
      <c r="DM495" s="38"/>
      <c r="DN495" s="38"/>
      <c r="DO495" s="38"/>
      <c r="DP495" s="38"/>
      <c r="DQ495" s="38"/>
      <c r="DR495" s="38"/>
      <c r="DS495" s="38"/>
      <c r="DT495" s="38"/>
      <c r="DU495" s="38"/>
      <c r="DV495" s="38"/>
      <c r="DW495" s="38"/>
      <c r="DX495" s="38"/>
      <c r="DY495" s="38"/>
      <c r="DZ495" s="38"/>
      <c r="EA495" s="38"/>
      <c r="EB495" s="38"/>
      <c r="EC495" s="38"/>
      <c r="ED495" s="38"/>
      <c r="EE495" s="38"/>
      <c r="EF495" s="38"/>
      <c r="EG495" s="38"/>
      <c r="EH495" s="38"/>
      <c r="EI495" s="38"/>
      <c r="EJ495" s="38"/>
      <c r="EK495" s="38"/>
      <c r="EL495" s="38"/>
      <c r="EM495" s="38"/>
      <c r="EN495" s="38"/>
      <c r="EO495" s="38"/>
      <c r="EP495" s="38"/>
      <c r="EQ495" s="38"/>
      <c r="ER495" s="38"/>
      <c r="ES495" s="38"/>
      <c r="ET495" s="38"/>
      <c r="EU495" s="38"/>
      <c r="EV495" s="38"/>
      <c r="EW495" s="38"/>
      <c r="EX495" s="38"/>
      <c r="EY495" s="38"/>
      <c r="EZ495" s="38"/>
      <c r="FA495" s="38"/>
      <c r="FB495" s="38"/>
      <c r="FC495" s="38"/>
      <c r="FD495" s="38"/>
      <c r="FE495" s="38"/>
      <c r="FF495" s="38"/>
      <c r="FG495" s="38"/>
      <c r="FH495" s="38"/>
      <c r="FI495" s="38"/>
      <c r="FJ495" s="38"/>
      <c r="FK495" s="38"/>
      <c r="FL495" s="38"/>
      <c r="FM495" s="38"/>
      <c r="FN495" s="38"/>
      <c r="FO495" s="38"/>
      <c r="FP495" s="38"/>
      <c r="FQ495" s="38"/>
      <c r="FR495" s="38"/>
      <c r="FS495" s="38"/>
      <c r="FT495" s="38"/>
      <c r="FU495" s="38"/>
      <c r="FV495" s="38"/>
      <c r="FW495" s="38"/>
      <c r="FX495" s="38"/>
      <c r="FY495" s="38"/>
      <c r="FZ495" s="38"/>
      <c r="GA495" s="38"/>
      <c r="GB495" s="38"/>
      <c r="GC495" s="38"/>
      <c r="GD495" s="38"/>
      <c r="GE495" s="38"/>
      <c r="GF495" s="38"/>
      <c r="GG495" s="38"/>
      <c r="GH495" s="38"/>
      <c r="GI495" s="38"/>
      <c r="GJ495" s="38"/>
      <c r="GK495" s="38"/>
      <c r="GL495" s="38"/>
      <c r="GM495" s="38"/>
      <c r="GN495" s="38"/>
      <c r="GO495" s="38"/>
      <c r="GP495" s="38"/>
      <c r="GQ495" s="38"/>
      <c r="GR495" s="38"/>
      <c r="GS495" s="38"/>
      <c r="GT495" s="38"/>
      <c r="GU495" s="38"/>
      <c r="GV495" s="38"/>
      <c r="GW495" s="38"/>
      <c r="GX495" s="38"/>
      <c r="GY495" s="38"/>
      <c r="GZ495" s="38"/>
      <c r="HA495" s="38"/>
      <c r="HB495" s="38"/>
      <c r="HC495" s="38"/>
      <c r="HD495" s="38"/>
      <c r="HE495" s="38"/>
      <c r="HF495" s="38"/>
      <c r="HG495" s="38"/>
      <c r="HH495" s="38"/>
      <c r="HI495" s="38"/>
      <c r="HJ495" s="38"/>
      <c r="HK495" s="38"/>
      <c r="HL495" s="38"/>
      <c r="HM495" s="38"/>
      <c r="HN495" s="38"/>
      <c r="HO495" s="38"/>
      <c r="HP495" s="38"/>
      <c r="HQ495" s="38"/>
      <c r="HR495" s="38"/>
      <c r="HS495" s="38"/>
      <c r="HT495" s="38"/>
      <c r="HU495" s="38"/>
      <c r="HV495" s="38"/>
      <c r="HW495" s="38"/>
      <c r="HX495" s="38"/>
      <c r="HY495" s="38"/>
      <c r="HZ495" s="38"/>
      <c r="IA495" s="38"/>
      <c r="IB495" s="38"/>
      <c r="IC495" s="38"/>
      <c r="ID495" s="38"/>
      <c r="IE495" s="38"/>
      <c r="IF495" s="38"/>
      <c r="IG495" s="38"/>
      <c r="IH495" s="38"/>
      <c r="II495" s="38"/>
      <c r="IJ495" s="38"/>
      <c r="IK495" s="38"/>
      <c r="IL495" s="38"/>
      <c r="IM495" s="38"/>
      <c r="IN495" s="38"/>
      <c r="IO495" s="38"/>
      <c r="IP495" s="38"/>
      <c r="IQ495" s="38"/>
      <c r="IR495" s="38"/>
      <c r="IS495" s="38"/>
      <c r="IT495" s="38"/>
      <c r="IU495" s="38"/>
      <c r="IV495" s="38"/>
      <c r="IW495" s="38"/>
      <c r="IX495" s="38"/>
      <c r="IY495" s="38"/>
      <c r="IZ495" s="38"/>
      <c r="JA495" s="38"/>
      <c r="JB495" s="38"/>
      <c r="JC495" s="38"/>
      <c r="JD495" s="38"/>
      <c r="JE495" s="38"/>
      <c r="JF495" s="38"/>
      <c r="JG495" s="38"/>
      <c r="JH495" s="38"/>
      <c r="JI495" s="38"/>
      <c r="JJ495" s="38"/>
      <c r="JK495" s="38"/>
      <c r="JL495" s="38"/>
      <c r="JM495" s="38"/>
      <c r="JN495" s="38"/>
      <c r="JO495" s="38"/>
      <c r="JP495" s="38"/>
      <c r="JQ495" s="38"/>
      <c r="JR495" s="38"/>
      <c r="JS495" s="38"/>
      <c r="JT495" s="38"/>
      <c r="JU495" s="38"/>
      <c r="JV495" s="38"/>
      <c r="JW495" s="38"/>
      <c r="JX495" s="38"/>
      <c r="JY495" s="38"/>
      <c r="JZ495" s="38"/>
      <c r="KA495" s="38"/>
      <c r="KB495" s="38"/>
      <c r="KC495" s="38"/>
      <c r="KD495" s="38"/>
      <c r="KE495" s="38"/>
      <c r="KF495" s="38"/>
      <c r="KG495" s="38"/>
      <c r="KH495" s="38"/>
      <c r="KI495" s="38"/>
      <c r="KJ495" s="38"/>
      <c r="KK495" s="38"/>
      <c r="KL495" s="38"/>
      <c r="KM495" s="38"/>
      <c r="KN495" s="38"/>
      <c r="KO495" s="38"/>
      <c r="KP495" s="38"/>
      <c r="KQ495" s="38"/>
      <c r="KR495" s="38"/>
      <c r="KS495" s="38"/>
      <c r="KT495" s="38"/>
      <c r="KU495" s="38"/>
      <c r="KV495" s="38"/>
      <c r="KW495" s="38"/>
      <c r="KX495" s="38"/>
      <c r="KY495" s="38"/>
      <c r="KZ495" s="38"/>
      <c r="LA495" s="38"/>
      <c r="LB495" s="38"/>
      <c r="LC495" s="38"/>
      <c r="LD495" s="38"/>
      <c r="LE495" s="38"/>
      <c r="LF495" s="38"/>
      <c r="LG495" s="38"/>
      <c r="LH495" s="38"/>
      <c r="LI495" s="38"/>
      <c r="LJ495" s="38"/>
      <c r="LK495" s="38"/>
      <c r="LL495" s="38"/>
      <c r="LM495" s="38"/>
      <c r="LN495" s="38"/>
      <c r="LO495" s="38"/>
      <c r="LP495" s="38"/>
      <c r="LQ495" s="38"/>
      <c r="LR495" s="38"/>
      <c r="LS495" s="38"/>
      <c r="LT495" s="38"/>
      <c r="LU495" s="38"/>
      <c r="LV495" s="38"/>
      <c r="LW495" s="38"/>
      <c r="LX495" s="38"/>
      <c r="LY495" s="38"/>
      <c r="LZ495" s="38"/>
      <c r="MA495" s="38"/>
      <c r="MB495" s="38"/>
      <c r="MC495" s="38"/>
      <c r="MD495" s="38"/>
      <c r="ME495" s="38"/>
      <c r="MF495" s="38"/>
      <c r="MG495" s="38"/>
      <c r="MH495" s="38"/>
      <c r="MI495" s="38"/>
      <c r="MJ495" s="38"/>
      <c r="MK495" s="38"/>
      <c r="ML495" s="38"/>
      <c r="MM495" s="38"/>
      <c r="MN495" s="38"/>
      <c r="MO495" s="38"/>
      <c r="MP495" s="38"/>
      <c r="MQ495" s="38"/>
      <c r="MR495" s="38"/>
      <c r="MS495" s="38"/>
      <c r="MT495" s="38"/>
      <c r="MU495" s="38"/>
      <c r="MV495" s="38"/>
      <c r="MW495" s="38"/>
      <c r="MX495" s="38"/>
      <c r="MY495" s="38"/>
      <c r="MZ495" s="38"/>
      <c r="NA495" s="38"/>
      <c r="NB495" s="38"/>
      <c r="NC495" s="38"/>
      <c r="ND495" s="38"/>
      <c r="NE495" s="38"/>
      <c r="NF495" s="38"/>
      <c r="NG495" s="38"/>
      <c r="NH495" s="38"/>
      <c r="NI495" s="38"/>
      <c r="NJ495" s="38"/>
      <c r="NK495" s="38"/>
      <c r="NL495" s="38"/>
      <c r="NM495" s="38"/>
      <c r="NN495" s="38"/>
      <c r="NO495" s="38"/>
      <c r="NP495" s="38"/>
      <c r="NQ495" s="38"/>
      <c r="NR495" s="38"/>
      <c r="NS495" s="38"/>
      <c r="NT495" s="38"/>
      <c r="NU495" s="38"/>
      <c r="NV495" s="38"/>
      <c r="NW495" s="38"/>
      <c r="NX495" s="38"/>
      <c r="NY495" s="38"/>
      <c r="NZ495" s="38"/>
      <c r="OA495" s="38"/>
      <c r="OB495" s="38"/>
      <c r="OC495" s="38"/>
      <c r="OD495" s="38"/>
      <c r="OE495" s="38"/>
      <c r="OF495" s="38"/>
      <c r="OG495" s="38"/>
      <c r="OH495" s="38"/>
      <c r="OI495" s="38"/>
      <c r="OJ495" s="38"/>
      <c r="OK495" s="38"/>
      <c r="OL495" s="38"/>
      <c r="OM495" s="38"/>
      <c r="ON495" s="38"/>
      <c r="OO495" s="38"/>
      <c r="OP495" s="38"/>
      <c r="OQ495" s="38"/>
      <c r="OR495" s="38"/>
      <c r="OS495" s="38"/>
      <c r="OT495" s="38"/>
      <c r="OU495" s="38"/>
      <c r="OV495" s="38"/>
      <c r="OW495" s="38"/>
      <c r="OX495" s="38"/>
      <c r="OY495" s="38"/>
      <c r="OZ495" s="38"/>
      <c r="PA495" s="38"/>
      <c r="PB495" s="38"/>
      <c r="PC495" s="38"/>
      <c r="PD495" s="38"/>
      <c r="PE495" s="38"/>
      <c r="PF495" s="38"/>
      <c r="PG495" s="38"/>
      <c r="PH495" s="38"/>
      <c r="PI495" s="38"/>
      <c r="PJ495" s="38"/>
      <c r="PK495" s="38"/>
      <c r="PL495" s="38"/>
      <c r="PM495" s="38"/>
      <c r="PN495" s="38"/>
      <c r="PO495" s="38"/>
      <c r="PP495" s="38"/>
      <c r="PQ495" s="38"/>
      <c r="PR495" s="38"/>
      <c r="PS495" s="38"/>
      <c r="PT495" s="38"/>
      <c r="PU495" s="38"/>
      <c r="PV495" s="38"/>
      <c r="PW495" s="38"/>
      <c r="PX495" s="38"/>
      <c r="PY495" s="38"/>
      <c r="PZ495" s="38"/>
      <c r="QA495" s="38"/>
      <c r="QB495" s="38"/>
      <c r="QC495" s="38"/>
      <c r="QD495" s="38"/>
      <c r="QE495" s="38"/>
      <c r="QF495" s="38"/>
      <c r="QG495" s="38"/>
      <c r="QH495" s="38"/>
      <c r="QI495" s="38"/>
      <c r="QJ495" s="38"/>
      <c r="QK495" s="38"/>
      <c r="QL495" s="38"/>
      <c r="QM495" s="38"/>
      <c r="QN495" s="38"/>
      <c r="QO495" s="38"/>
      <c r="QP495" s="38"/>
      <c r="QQ495" s="38"/>
      <c r="QR495" s="38"/>
      <c r="QS495" s="38"/>
      <c r="QT495" s="38"/>
      <c r="QU495" s="38"/>
      <c r="QV495" s="38"/>
      <c r="QW495" s="38"/>
      <c r="QX495" s="38"/>
      <c r="QY495" s="38"/>
      <c r="QZ495" s="38"/>
      <c r="RA495" s="38"/>
      <c r="RB495" s="38"/>
      <c r="RC495" s="38"/>
      <c r="RD495" s="38"/>
      <c r="RE495" s="38"/>
      <c r="RF495" s="38"/>
      <c r="RG495" s="38"/>
      <c r="RH495" s="38"/>
      <c r="RI495" s="38"/>
      <c r="RJ495" s="38"/>
      <c r="RK495" s="38"/>
      <c r="RL495" s="38"/>
      <c r="RM495" s="38"/>
      <c r="RN495" s="38"/>
      <c r="RO495" s="38"/>
      <c r="RP495" s="38"/>
      <c r="RQ495" s="38"/>
      <c r="RR495" s="38"/>
      <c r="RS495" s="38"/>
      <c r="RT495" s="38"/>
      <c r="RU495" s="38"/>
      <c r="RV495" s="38"/>
      <c r="RW495" s="38"/>
      <c r="RX495" s="38"/>
      <c r="RY495" s="38"/>
      <c r="RZ495" s="38"/>
      <c r="SA495" s="38"/>
      <c r="SB495" s="38"/>
      <c r="SC495" s="38"/>
      <c r="SD495" s="38"/>
      <c r="SE495" s="38"/>
      <c r="SF495" s="38"/>
      <c r="SG495" s="38"/>
      <c r="SH495" s="38"/>
      <c r="SI495" s="38"/>
      <c r="SJ495" s="38"/>
      <c r="SK495" s="38"/>
      <c r="SL495" s="38"/>
      <c r="SM495" s="38"/>
      <c r="SN495" s="38"/>
      <c r="SO495" s="38"/>
      <c r="SP495" s="38"/>
      <c r="SQ495" s="38"/>
      <c r="SR495" s="38"/>
      <c r="SS495" s="38"/>
      <c r="ST495" s="38"/>
      <c r="SU495" s="38"/>
      <c r="SV495" s="38"/>
      <c r="SW495" s="38"/>
      <c r="SX495" s="38"/>
      <c r="SY495" s="38"/>
      <c r="SZ495" s="38"/>
      <c r="TA495" s="38"/>
      <c r="TB495" s="38"/>
      <c r="TC495" s="38"/>
      <c r="TD495" s="38"/>
      <c r="TE495" s="38"/>
      <c r="TF495" s="38"/>
      <c r="TG495" s="38"/>
      <c r="TH495" s="38"/>
      <c r="TI495" s="38"/>
      <c r="TJ495" s="38"/>
      <c r="TK495" s="38"/>
      <c r="TL495" s="38"/>
      <c r="TM495" s="38"/>
      <c r="TN495" s="38"/>
      <c r="TO495" s="38"/>
      <c r="TP495" s="38"/>
      <c r="TQ495" s="38"/>
      <c r="TR495" s="38"/>
      <c r="TS495" s="38"/>
      <c r="TT495" s="38"/>
      <c r="TU495" s="38"/>
      <c r="TV495" s="38"/>
      <c r="TW495" s="38"/>
      <c r="TX495" s="38"/>
      <c r="TY495" s="38"/>
      <c r="TZ495" s="38"/>
      <c r="UA495" s="38"/>
      <c r="UB495" s="38"/>
      <c r="UC495" s="38"/>
      <c r="UD495" s="38"/>
      <c r="UE495" s="38"/>
      <c r="UF495" s="38"/>
      <c r="UG495" s="38"/>
      <c r="UH495" s="38"/>
      <c r="UI495" s="38"/>
      <c r="UJ495" s="38"/>
      <c r="UK495" s="38"/>
      <c r="UL495" s="38"/>
      <c r="UM495" s="38"/>
      <c r="UN495" s="38"/>
      <c r="UO495" s="38"/>
      <c r="UP495" s="38"/>
      <c r="UQ495" s="38"/>
      <c r="UR495" s="38"/>
      <c r="US495" s="38"/>
      <c r="UT495" s="38"/>
      <c r="UU495" s="38"/>
      <c r="UV495" s="38"/>
      <c r="UW495" s="38"/>
      <c r="UX495" s="38"/>
      <c r="UY495" s="38"/>
      <c r="UZ495" s="38"/>
      <c r="VA495" s="38"/>
      <c r="VB495" s="38"/>
      <c r="VC495" s="38"/>
      <c r="VD495" s="38"/>
      <c r="VE495" s="38"/>
      <c r="VF495" s="38"/>
      <c r="VG495" s="38"/>
      <c r="VH495" s="38"/>
      <c r="VI495" s="38"/>
      <c r="VJ495" s="38"/>
      <c r="VK495" s="38"/>
      <c r="VL495" s="38"/>
      <c r="VM495" s="38"/>
      <c r="VN495" s="38"/>
      <c r="VO495" s="38"/>
      <c r="VP495" s="38"/>
      <c r="VQ495" s="38"/>
      <c r="VR495" s="38"/>
      <c r="VS495" s="38"/>
      <c r="VT495" s="38"/>
      <c r="VU495" s="38"/>
      <c r="VV495" s="38"/>
      <c r="VW495" s="38"/>
      <c r="VX495" s="38"/>
      <c r="VY495" s="38"/>
      <c r="VZ495" s="38"/>
      <c r="WA495" s="38"/>
      <c r="WB495" s="38"/>
      <c r="WC495" s="38"/>
      <c r="WD495" s="38"/>
    </row>
    <row r="496" spans="1:602" s="40" customFormat="1" ht="71.25" customHeight="1">
      <c r="A496" s="507"/>
      <c r="B496" s="600" t="s">
        <v>961</v>
      </c>
      <c r="C496" s="527" t="s">
        <v>962</v>
      </c>
      <c r="D496" s="50" t="s">
        <v>787</v>
      </c>
      <c r="E496" s="50" t="s">
        <v>811</v>
      </c>
      <c r="F496" s="50" t="s">
        <v>136</v>
      </c>
      <c r="G496" s="584">
        <v>43466</v>
      </c>
      <c r="H496" s="584" t="s">
        <v>137</v>
      </c>
      <c r="I496" s="64" t="s">
        <v>14</v>
      </c>
      <c r="J496" s="64" t="s">
        <v>139</v>
      </c>
      <c r="K496" s="64" t="s">
        <v>963</v>
      </c>
      <c r="L496" s="64" t="s">
        <v>146</v>
      </c>
      <c r="M496" s="505">
        <f>M497+M498+M499+M500+M501</f>
        <v>4079000</v>
      </c>
      <c r="N496" s="505">
        <f>N497+N498+N499+N500+N501</f>
        <v>4079000</v>
      </c>
      <c r="O496" s="505">
        <f>O497+O498+O499+O500+O501</f>
        <v>4262000</v>
      </c>
      <c r="P496" s="541">
        <f t="shared" ref="P496:R496" si="74">P497+P498+P499+P500+P501</f>
        <v>4262000</v>
      </c>
      <c r="Q496" s="541">
        <f t="shared" si="74"/>
        <v>4262000</v>
      </c>
      <c r="R496" s="541">
        <f t="shared" si="74"/>
        <v>4262000</v>
      </c>
      <c r="S496" s="535"/>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c r="DG496" s="38"/>
      <c r="DH496" s="38"/>
      <c r="DI496" s="38"/>
      <c r="DJ496" s="38"/>
      <c r="DK496" s="38"/>
      <c r="DL496" s="38"/>
      <c r="DM496" s="38"/>
      <c r="DN496" s="38"/>
      <c r="DO496" s="38"/>
      <c r="DP496" s="38"/>
      <c r="DQ496" s="38"/>
      <c r="DR496" s="38"/>
      <c r="DS496" s="38"/>
      <c r="DT496" s="38"/>
      <c r="DU496" s="38"/>
      <c r="DV496" s="38"/>
      <c r="DW496" s="38"/>
      <c r="DX496" s="38"/>
      <c r="DY496" s="38"/>
      <c r="DZ496" s="38"/>
      <c r="EA496" s="38"/>
      <c r="EB496" s="38"/>
      <c r="EC496" s="38"/>
      <c r="ED496" s="38"/>
      <c r="EE496" s="38"/>
      <c r="EF496" s="38"/>
      <c r="EG496" s="38"/>
      <c r="EH496" s="38"/>
      <c r="EI496" s="38"/>
      <c r="EJ496" s="38"/>
      <c r="EK496" s="38"/>
      <c r="EL496" s="38"/>
      <c r="EM496" s="38"/>
      <c r="EN496" s="38"/>
      <c r="EO496" s="38"/>
      <c r="EP496" s="38"/>
      <c r="EQ496" s="38"/>
      <c r="ER496" s="38"/>
      <c r="ES496" s="38"/>
      <c r="ET496" s="38"/>
      <c r="EU496" s="38"/>
      <c r="EV496" s="38"/>
      <c r="EW496" s="38"/>
      <c r="EX496" s="38"/>
      <c r="EY496" s="38"/>
      <c r="EZ496" s="38"/>
      <c r="FA496" s="38"/>
      <c r="FB496" s="38"/>
      <c r="FC496" s="38"/>
      <c r="FD496" s="38"/>
      <c r="FE496" s="38"/>
      <c r="FF496" s="38"/>
      <c r="FG496" s="38"/>
      <c r="FH496" s="38"/>
      <c r="FI496" s="38"/>
      <c r="FJ496" s="38"/>
      <c r="FK496" s="38"/>
      <c r="FL496" s="38"/>
      <c r="FM496" s="38"/>
      <c r="FN496" s="38"/>
      <c r="FO496" s="38"/>
      <c r="FP496" s="38"/>
      <c r="FQ496" s="38"/>
      <c r="FR496" s="38"/>
      <c r="FS496" s="38"/>
      <c r="FT496" s="38"/>
      <c r="FU496" s="38"/>
      <c r="FV496" s="38"/>
      <c r="FW496" s="38"/>
      <c r="FX496" s="38"/>
      <c r="FY496" s="38"/>
      <c r="FZ496" s="38"/>
      <c r="GA496" s="38"/>
      <c r="GB496" s="38"/>
      <c r="GC496" s="38"/>
      <c r="GD496" s="38"/>
      <c r="GE496" s="38"/>
      <c r="GF496" s="38"/>
      <c r="GG496" s="38"/>
      <c r="GH496" s="38"/>
      <c r="GI496" s="38"/>
      <c r="GJ496" s="38"/>
      <c r="GK496" s="38"/>
      <c r="GL496" s="38"/>
      <c r="GM496" s="38"/>
      <c r="GN496" s="38"/>
      <c r="GO496" s="38"/>
      <c r="GP496" s="38"/>
      <c r="GQ496" s="38"/>
      <c r="GR496" s="38"/>
      <c r="GS496" s="38"/>
      <c r="GT496" s="38"/>
      <c r="GU496" s="38"/>
      <c r="GV496" s="38"/>
      <c r="GW496" s="38"/>
      <c r="GX496" s="38"/>
      <c r="GY496" s="38"/>
      <c r="GZ496" s="38"/>
      <c r="HA496" s="38"/>
      <c r="HB496" s="38"/>
      <c r="HC496" s="38"/>
      <c r="HD496" s="38"/>
      <c r="HE496" s="38"/>
      <c r="HF496" s="38"/>
      <c r="HG496" s="38"/>
      <c r="HH496" s="38"/>
      <c r="HI496" s="38"/>
      <c r="HJ496" s="38"/>
      <c r="HK496" s="38"/>
      <c r="HL496" s="38"/>
      <c r="HM496" s="38"/>
      <c r="HN496" s="38"/>
      <c r="HO496" s="38"/>
      <c r="HP496" s="38"/>
      <c r="HQ496" s="38"/>
      <c r="HR496" s="38"/>
      <c r="HS496" s="38"/>
      <c r="HT496" s="38"/>
      <c r="HU496" s="38"/>
      <c r="HV496" s="38"/>
      <c r="HW496" s="38"/>
      <c r="HX496" s="38"/>
      <c r="HY496" s="38"/>
      <c r="HZ496" s="38"/>
      <c r="IA496" s="38"/>
      <c r="IB496" s="38"/>
      <c r="IC496" s="38"/>
      <c r="ID496" s="38"/>
      <c r="IE496" s="38"/>
      <c r="IF496" s="38"/>
      <c r="IG496" s="38"/>
      <c r="IH496" s="38"/>
      <c r="II496" s="38"/>
      <c r="IJ496" s="38"/>
      <c r="IK496" s="38"/>
      <c r="IL496" s="38"/>
      <c r="IM496" s="38"/>
      <c r="IN496" s="38"/>
      <c r="IO496" s="38"/>
      <c r="IP496" s="38"/>
      <c r="IQ496" s="38"/>
      <c r="IR496" s="38"/>
      <c r="IS496" s="38"/>
      <c r="IT496" s="38"/>
      <c r="IU496" s="38"/>
      <c r="IV496" s="38"/>
      <c r="IW496" s="38"/>
      <c r="IX496" s="38"/>
      <c r="IY496" s="38"/>
      <c r="IZ496" s="38"/>
      <c r="JA496" s="38"/>
      <c r="JB496" s="38"/>
      <c r="JC496" s="38"/>
      <c r="JD496" s="38"/>
      <c r="JE496" s="38"/>
      <c r="JF496" s="38"/>
      <c r="JG496" s="38"/>
      <c r="JH496" s="38"/>
      <c r="JI496" s="38"/>
      <c r="JJ496" s="38"/>
      <c r="JK496" s="38"/>
      <c r="JL496" s="38"/>
      <c r="JM496" s="38"/>
      <c r="JN496" s="38"/>
      <c r="JO496" s="38"/>
      <c r="JP496" s="38"/>
      <c r="JQ496" s="38"/>
      <c r="JR496" s="38"/>
      <c r="JS496" s="38"/>
      <c r="JT496" s="38"/>
      <c r="JU496" s="38"/>
      <c r="JV496" s="38"/>
      <c r="JW496" s="38"/>
      <c r="JX496" s="38"/>
      <c r="JY496" s="38"/>
      <c r="JZ496" s="38"/>
      <c r="KA496" s="38"/>
      <c r="KB496" s="38"/>
      <c r="KC496" s="38"/>
      <c r="KD496" s="38"/>
      <c r="KE496" s="38"/>
      <c r="KF496" s="38"/>
      <c r="KG496" s="38"/>
      <c r="KH496" s="38"/>
      <c r="KI496" s="38"/>
      <c r="KJ496" s="38"/>
      <c r="KK496" s="38"/>
      <c r="KL496" s="38"/>
      <c r="KM496" s="38"/>
      <c r="KN496" s="38"/>
      <c r="KO496" s="38"/>
      <c r="KP496" s="38"/>
      <c r="KQ496" s="38"/>
      <c r="KR496" s="38"/>
      <c r="KS496" s="38"/>
      <c r="KT496" s="38"/>
      <c r="KU496" s="38"/>
      <c r="KV496" s="38"/>
      <c r="KW496" s="38"/>
      <c r="KX496" s="38"/>
      <c r="KY496" s="38"/>
      <c r="KZ496" s="38"/>
      <c r="LA496" s="38"/>
      <c r="LB496" s="38"/>
      <c r="LC496" s="38"/>
      <c r="LD496" s="38"/>
      <c r="LE496" s="38"/>
      <c r="LF496" s="38"/>
      <c r="LG496" s="38"/>
      <c r="LH496" s="38"/>
      <c r="LI496" s="38"/>
      <c r="LJ496" s="38"/>
      <c r="LK496" s="38"/>
      <c r="LL496" s="38"/>
      <c r="LM496" s="38"/>
      <c r="LN496" s="38"/>
      <c r="LO496" s="38"/>
      <c r="LP496" s="38"/>
      <c r="LQ496" s="38"/>
      <c r="LR496" s="38"/>
      <c r="LS496" s="38"/>
      <c r="LT496" s="38"/>
      <c r="LU496" s="38"/>
      <c r="LV496" s="38"/>
      <c r="LW496" s="38"/>
      <c r="LX496" s="38"/>
      <c r="LY496" s="38"/>
      <c r="LZ496" s="38"/>
      <c r="MA496" s="38"/>
      <c r="MB496" s="38"/>
      <c r="MC496" s="38"/>
      <c r="MD496" s="38"/>
      <c r="ME496" s="38"/>
      <c r="MF496" s="38"/>
      <c r="MG496" s="38"/>
      <c r="MH496" s="38"/>
      <c r="MI496" s="38"/>
      <c r="MJ496" s="38"/>
      <c r="MK496" s="38"/>
      <c r="ML496" s="38"/>
      <c r="MM496" s="38"/>
      <c r="MN496" s="38"/>
      <c r="MO496" s="38"/>
      <c r="MP496" s="38"/>
      <c r="MQ496" s="38"/>
      <c r="MR496" s="38"/>
      <c r="MS496" s="38"/>
      <c r="MT496" s="38"/>
      <c r="MU496" s="38"/>
      <c r="MV496" s="38"/>
      <c r="MW496" s="38"/>
      <c r="MX496" s="38"/>
      <c r="MY496" s="38"/>
      <c r="MZ496" s="38"/>
      <c r="NA496" s="38"/>
      <c r="NB496" s="38"/>
      <c r="NC496" s="38"/>
      <c r="ND496" s="38"/>
      <c r="NE496" s="38"/>
      <c r="NF496" s="38"/>
      <c r="NG496" s="38"/>
      <c r="NH496" s="38"/>
      <c r="NI496" s="38"/>
      <c r="NJ496" s="38"/>
      <c r="NK496" s="38"/>
      <c r="NL496" s="38"/>
      <c r="NM496" s="38"/>
      <c r="NN496" s="38"/>
      <c r="NO496" s="38"/>
      <c r="NP496" s="38"/>
      <c r="NQ496" s="38"/>
      <c r="NR496" s="38"/>
      <c r="NS496" s="38"/>
      <c r="NT496" s="38"/>
      <c r="NU496" s="38"/>
      <c r="NV496" s="38"/>
      <c r="NW496" s="38"/>
      <c r="NX496" s="38"/>
      <c r="NY496" s="38"/>
      <c r="NZ496" s="38"/>
      <c r="OA496" s="38"/>
      <c r="OB496" s="38"/>
      <c r="OC496" s="38"/>
      <c r="OD496" s="38"/>
      <c r="OE496" s="38"/>
      <c r="OF496" s="38"/>
      <c r="OG496" s="38"/>
      <c r="OH496" s="38"/>
      <c r="OI496" s="38"/>
      <c r="OJ496" s="38"/>
      <c r="OK496" s="38"/>
      <c r="OL496" s="38"/>
      <c r="OM496" s="38"/>
      <c r="ON496" s="38"/>
      <c r="OO496" s="38"/>
      <c r="OP496" s="38"/>
      <c r="OQ496" s="38"/>
      <c r="OR496" s="38"/>
      <c r="OS496" s="38"/>
      <c r="OT496" s="38"/>
      <c r="OU496" s="38"/>
      <c r="OV496" s="38"/>
      <c r="OW496" s="38"/>
      <c r="OX496" s="38"/>
      <c r="OY496" s="38"/>
      <c r="OZ496" s="38"/>
      <c r="PA496" s="38"/>
      <c r="PB496" s="38"/>
      <c r="PC496" s="38"/>
      <c r="PD496" s="38"/>
      <c r="PE496" s="38"/>
      <c r="PF496" s="38"/>
      <c r="PG496" s="38"/>
      <c r="PH496" s="38"/>
      <c r="PI496" s="38"/>
      <c r="PJ496" s="38"/>
      <c r="PK496" s="38"/>
      <c r="PL496" s="38"/>
      <c r="PM496" s="38"/>
      <c r="PN496" s="38"/>
      <c r="PO496" s="38"/>
      <c r="PP496" s="38"/>
      <c r="PQ496" s="38"/>
      <c r="PR496" s="38"/>
      <c r="PS496" s="38"/>
      <c r="PT496" s="38"/>
      <c r="PU496" s="38"/>
      <c r="PV496" s="38"/>
      <c r="PW496" s="38"/>
      <c r="PX496" s="38"/>
      <c r="PY496" s="38"/>
      <c r="PZ496" s="38"/>
      <c r="QA496" s="38"/>
      <c r="QB496" s="38"/>
      <c r="QC496" s="38"/>
      <c r="QD496" s="38"/>
      <c r="QE496" s="38"/>
      <c r="QF496" s="38"/>
      <c r="QG496" s="38"/>
      <c r="QH496" s="38"/>
      <c r="QI496" s="38"/>
      <c r="QJ496" s="38"/>
      <c r="QK496" s="38"/>
      <c r="QL496" s="38"/>
      <c r="QM496" s="38"/>
      <c r="QN496" s="38"/>
      <c r="QO496" s="38"/>
      <c r="QP496" s="38"/>
      <c r="QQ496" s="38"/>
      <c r="QR496" s="38"/>
      <c r="QS496" s="38"/>
      <c r="QT496" s="38"/>
      <c r="QU496" s="38"/>
      <c r="QV496" s="38"/>
      <c r="QW496" s="38"/>
      <c r="QX496" s="38"/>
      <c r="QY496" s="38"/>
      <c r="QZ496" s="38"/>
      <c r="RA496" s="38"/>
      <c r="RB496" s="38"/>
      <c r="RC496" s="38"/>
      <c r="RD496" s="38"/>
      <c r="RE496" s="38"/>
      <c r="RF496" s="38"/>
      <c r="RG496" s="38"/>
      <c r="RH496" s="38"/>
      <c r="RI496" s="38"/>
      <c r="RJ496" s="38"/>
      <c r="RK496" s="38"/>
      <c r="RL496" s="38"/>
      <c r="RM496" s="38"/>
      <c r="RN496" s="38"/>
      <c r="RO496" s="38"/>
      <c r="RP496" s="38"/>
      <c r="RQ496" s="38"/>
      <c r="RR496" s="38"/>
      <c r="RS496" s="38"/>
      <c r="RT496" s="38"/>
      <c r="RU496" s="38"/>
      <c r="RV496" s="38"/>
      <c r="RW496" s="38"/>
      <c r="RX496" s="38"/>
      <c r="RY496" s="38"/>
      <c r="RZ496" s="38"/>
      <c r="SA496" s="38"/>
      <c r="SB496" s="38"/>
      <c r="SC496" s="38"/>
      <c r="SD496" s="38"/>
      <c r="SE496" s="38"/>
      <c r="SF496" s="38"/>
      <c r="SG496" s="38"/>
      <c r="SH496" s="38"/>
      <c r="SI496" s="38"/>
      <c r="SJ496" s="38"/>
      <c r="SK496" s="38"/>
      <c r="SL496" s="38"/>
      <c r="SM496" s="38"/>
      <c r="SN496" s="38"/>
      <c r="SO496" s="38"/>
      <c r="SP496" s="38"/>
      <c r="SQ496" s="38"/>
      <c r="SR496" s="38"/>
      <c r="SS496" s="38"/>
      <c r="ST496" s="38"/>
      <c r="SU496" s="38"/>
      <c r="SV496" s="38"/>
      <c r="SW496" s="38"/>
      <c r="SX496" s="38"/>
      <c r="SY496" s="38"/>
      <c r="SZ496" s="38"/>
      <c r="TA496" s="38"/>
      <c r="TB496" s="38"/>
      <c r="TC496" s="38"/>
      <c r="TD496" s="38"/>
      <c r="TE496" s="38"/>
      <c r="TF496" s="38"/>
      <c r="TG496" s="38"/>
      <c r="TH496" s="38"/>
      <c r="TI496" s="38"/>
      <c r="TJ496" s="38"/>
      <c r="TK496" s="38"/>
      <c r="TL496" s="38"/>
      <c r="TM496" s="38"/>
      <c r="TN496" s="38"/>
      <c r="TO496" s="38"/>
      <c r="TP496" s="38"/>
      <c r="TQ496" s="38"/>
      <c r="TR496" s="38"/>
      <c r="TS496" s="38"/>
      <c r="TT496" s="38"/>
      <c r="TU496" s="38"/>
      <c r="TV496" s="38"/>
      <c r="TW496" s="38"/>
      <c r="TX496" s="38"/>
      <c r="TY496" s="38"/>
      <c r="TZ496" s="38"/>
      <c r="UA496" s="38"/>
      <c r="UB496" s="38"/>
      <c r="UC496" s="38"/>
      <c r="UD496" s="38"/>
      <c r="UE496" s="38"/>
      <c r="UF496" s="38"/>
      <c r="UG496" s="38"/>
      <c r="UH496" s="38"/>
      <c r="UI496" s="38"/>
      <c r="UJ496" s="38"/>
      <c r="UK496" s="38"/>
      <c r="UL496" s="38"/>
      <c r="UM496" s="38"/>
      <c r="UN496" s="38"/>
      <c r="UO496" s="38"/>
      <c r="UP496" s="38"/>
      <c r="UQ496" s="38"/>
      <c r="UR496" s="38"/>
      <c r="US496" s="38"/>
      <c r="UT496" s="38"/>
      <c r="UU496" s="38"/>
      <c r="UV496" s="38"/>
      <c r="UW496" s="38"/>
      <c r="UX496" s="38"/>
      <c r="UY496" s="38"/>
      <c r="UZ496" s="38"/>
      <c r="VA496" s="38"/>
      <c r="VB496" s="38"/>
      <c r="VC496" s="38"/>
      <c r="VD496" s="38"/>
      <c r="VE496" s="38"/>
      <c r="VF496" s="38"/>
      <c r="VG496" s="38"/>
      <c r="VH496" s="38"/>
      <c r="VI496" s="38"/>
      <c r="VJ496" s="38"/>
      <c r="VK496" s="38"/>
      <c r="VL496" s="38"/>
      <c r="VM496" s="38"/>
      <c r="VN496" s="38"/>
      <c r="VO496" s="38"/>
      <c r="VP496" s="38"/>
      <c r="VQ496" s="38"/>
      <c r="VR496" s="38"/>
      <c r="VS496" s="38"/>
      <c r="VT496" s="38"/>
      <c r="VU496" s="38"/>
      <c r="VV496" s="38"/>
      <c r="VW496" s="38"/>
      <c r="VX496" s="38"/>
      <c r="VY496" s="38"/>
      <c r="VZ496" s="38"/>
      <c r="WA496" s="38"/>
      <c r="WB496" s="38"/>
      <c r="WC496" s="38"/>
      <c r="WD496" s="38"/>
    </row>
    <row r="497" spans="1:602" s="37" customFormat="1" ht="15">
      <c r="A497" s="507"/>
      <c r="B497" s="601"/>
      <c r="C497" s="530"/>
      <c r="D497" s="531"/>
      <c r="E497" s="531"/>
      <c r="F497" s="531"/>
      <c r="G497" s="531"/>
      <c r="H497" s="531"/>
      <c r="I497" s="575" t="s">
        <v>14</v>
      </c>
      <c r="J497" s="575" t="s">
        <v>139</v>
      </c>
      <c r="K497" s="575" t="s">
        <v>963</v>
      </c>
      <c r="L497" s="519" t="s">
        <v>144</v>
      </c>
      <c r="M497" s="520">
        <v>638410</v>
      </c>
      <c r="N497" s="520">
        <v>638410</v>
      </c>
      <c r="O497" s="520">
        <v>737200</v>
      </c>
      <c r="P497" s="521">
        <v>737200</v>
      </c>
      <c r="Q497" s="522">
        <v>737200</v>
      </c>
      <c r="R497" s="522">
        <v>737200</v>
      </c>
      <c r="S497" s="514">
        <v>3</v>
      </c>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c r="CY497" s="38"/>
      <c r="CZ497" s="38"/>
      <c r="DA497" s="38"/>
      <c r="DB497" s="38"/>
      <c r="DC497" s="38"/>
      <c r="DD497" s="38"/>
      <c r="DE497" s="38"/>
      <c r="DF497" s="38"/>
      <c r="DG497" s="38"/>
      <c r="DH497" s="38"/>
      <c r="DI497" s="38"/>
      <c r="DJ497" s="38"/>
      <c r="DK497" s="38"/>
      <c r="DL497" s="38"/>
      <c r="DM497" s="38"/>
      <c r="DN497" s="38"/>
      <c r="DO497" s="38"/>
      <c r="DP497" s="38"/>
      <c r="DQ497" s="38"/>
      <c r="DR497" s="38"/>
      <c r="DS497" s="38"/>
      <c r="DT497" s="38"/>
      <c r="DU497" s="38"/>
      <c r="DV497" s="38"/>
      <c r="DW497" s="38"/>
      <c r="DX497" s="38"/>
      <c r="DY497" s="38"/>
      <c r="DZ497" s="38"/>
      <c r="EA497" s="38"/>
      <c r="EB497" s="38"/>
      <c r="EC497" s="38"/>
      <c r="ED497" s="38"/>
      <c r="EE497" s="38"/>
      <c r="EF497" s="38"/>
      <c r="EG497" s="38"/>
      <c r="EH497" s="38"/>
      <c r="EI497" s="38"/>
      <c r="EJ497" s="38"/>
      <c r="EK497" s="38"/>
      <c r="EL497" s="38"/>
      <c r="EM497" s="38"/>
      <c r="EN497" s="38"/>
      <c r="EO497" s="38"/>
      <c r="EP497" s="38"/>
      <c r="EQ497" s="38"/>
      <c r="ER497" s="38"/>
      <c r="ES497" s="38"/>
      <c r="ET497" s="38"/>
      <c r="EU497" s="38"/>
      <c r="EV497" s="38"/>
      <c r="EW497" s="38"/>
      <c r="EX497" s="38"/>
      <c r="EY497" s="38"/>
      <c r="EZ497" s="38"/>
      <c r="FA497" s="38"/>
      <c r="FB497" s="38"/>
      <c r="FC497" s="38"/>
      <c r="FD497" s="38"/>
      <c r="FE497" s="38"/>
      <c r="FF497" s="38"/>
      <c r="FG497" s="38"/>
      <c r="FH497" s="38"/>
      <c r="FI497" s="38"/>
      <c r="FJ497" s="38"/>
      <c r="FK497" s="38"/>
      <c r="FL497" s="38"/>
      <c r="FM497" s="38"/>
      <c r="FN497" s="38"/>
      <c r="FO497" s="38"/>
      <c r="FP497" s="38"/>
      <c r="FQ497" s="38"/>
      <c r="FR497" s="38"/>
      <c r="FS497" s="38"/>
      <c r="FT497" s="38"/>
      <c r="FU497" s="38"/>
      <c r="FV497" s="38"/>
      <c r="FW497" s="38"/>
      <c r="FX497" s="38"/>
      <c r="FY497" s="38"/>
      <c r="FZ497" s="38"/>
      <c r="GA497" s="38"/>
      <c r="GB497" s="38"/>
      <c r="GC497" s="38"/>
      <c r="GD497" s="38"/>
      <c r="GE497" s="38"/>
      <c r="GF497" s="38"/>
      <c r="GG497" s="38"/>
      <c r="GH497" s="38"/>
      <c r="GI497" s="38"/>
      <c r="GJ497" s="38"/>
      <c r="GK497" s="38"/>
      <c r="GL497" s="38"/>
      <c r="GM497" s="38"/>
      <c r="GN497" s="38"/>
      <c r="GO497" s="38"/>
      <c r="GP497" s="38"/>
      <c r="GQ497" s="38"/>
      <c r="GR497" s="38"/>
      <c r="GS497" s="38"/>
      <c r="GT497" s="38"/>
      <c r="GU497" s="38"/>
      <c r="GV497" s="38"/>
      <c r="GW497" s="38"/>
      <c r="GX497" s="38"/>
      <c r="GY497" s="38"/>
      <c r="GZ497" s="38"/>
      <c r="HA497" s="38"/>
      <c r="HB497" s="38"/>
      <c r="HC497" s="38"/>
      <c r="HD497" s="38"/>
      <c r="HE497" s="38"/>
      <c r="HF497" s="38"/>
      <c r="HG497" s="38"/>
      <c r="HH497" s="38"/>
      <c r="HI497" s="38"/>
      <c r="HJ497" s="38"/>
      <c r="HK497" s="38"/>
      <c r="HL497" s="38"/>
      <c r="HM497" s="38"/>
      <c r="HN497" s="38"/>
      <c r="HO497" s="38"/>
      <c r="HP497" s="38"/>
      <c r="HQ497" s="38"/>
      <c r="HR497" s="38"/>
      <c r="HS497" s="38"/>
      <c r="HT497" s="38"/>
      <c r="HU497" s="38"/>
      <c r="HV497" s="38"/>
      <c r="HW497" s="38"/>
      <c r="HX497" s="38"/>
      <c r="HY497" s="38"/>
      <c r="HZ497" s="38"/>
      <c r="IA497" s="38"/>
      <c r="IB497" s="38"/>
      <c r="IC497" s="38"/>
      <c r="ID497" s="38"/>
      <c r="IE497" s="38"/>
      <c r="IF497" s="38"/>
      <c r="IG497" s="38"/>
      <c r="IH497" s="38"/>
      <c r="II497" s="38"/>
      <c r="IJ497" s="38"/>
      <c r="IK497" s="38"/>
      <c r="IL497" s="38"/>
      <c r="IM497" s="38"/>
      <c r="IN497" s="38"/>
      <c r="IO497" s="38"/>
      <c r="IP497" s="38"/>
      <c r="IQ497" s="38"/>
      <c r="IR497" s="38"/>
      <c r="IS497" s="38"/>
      <c r="IT497" s="38"/>
      <c r="IU497" s="38"/>
      <c r="IV497" s="38"/>
      <c r="IW497" s="38"/>
      <c r="IX497" s="38"/>
      <c r="IY497" s="38"/>
      <c r="IZ497" s="38"/>
      <c r="JA497" s="38"/>
      <c r="JB497" s="38"/>
      <c r="JC497" s="38"/>
      <c r="JD497" s="38"/>
      <c r="JE497" s="38"/>
      <c r="JF497" s="38"/>
      <c r="JG497" s="38"/>
      <c r="JH497" s="38"/>
      <c r="JI497" s="38"/>
      <c r="JJ497" s="38"/>
      <c r="JK497" s="38"/>
      <c r="JL497" s="38"/>
      <c r="JM497" s="38"/>
      <c r="JN497" s="38"/>
      <c r="JO497" s="38"/>
      <c r="JP497" s="38"/>
      <c r="JQ497" s="38"/>
      <c r="JR497" s="38"/>
      <c r="JS497" s="38"/>
      <c r="JT497" s="38"/>
      <c r="JU497" s="38"/>
      <c r="JV497" s="38"/>
      <c r="JW497" s="38"/>
      <c r="JX497" s="38"/>
      <c r="JY497" s="38"/>
      <c r="JZ497" s="38"/>
      <c r="KA497" s="38"/>
      <c r="KB497" s="38"/>
      <c r="KC497" s="38"/>
      <c r="KD497" s="38"/>
      <c r="KE497" s="38"/>
      <c r="KF497" s="38"/>
      <c r="KG497" s="38"/>
      <c r="KH497" s="38"/>
      <c r="KI497" s="38"/>
      <c r="KJ497" s="38"/>
      <c r="KK497" s="38"/>
      <c r="KL497" s="38"/>
      <c r="KM497" s="38"/>
      <c r="KN497" s="38"/>
      <c r="KO497" s="38"/>
      <c r="KP497" s="38"/>
      <c r="KQ497" s="38"/>
      <c r="KR497" s="38"/>
      <c r="KS497" s="38"/>
      <c r="KT497" s="38"/>
      <c r="KU497" s="38"/>
      <c r="KV497" s="38"/>
      <c r="KW497" s="38"/>
      <c r="KX497" s="38"/>
      <c r="KY497" s="38"/>
      <c r="KZ497" s="38"/>
      <c r="LA497" s="38"/>
      <c r="LB497" s="38"/>
      <c r="LC497" s="38"/>
      <c r="LD497" s="38"/>
      <c r="LE497" s="38"/>
      <c r="LF497" s="38"/>
      <c r="LG497" s="38"/>
      <c r="LH497" s="38"/>
      <c r="LI497" s="38"/>
      <c r="LJ497" s="38"/>
      <c r="LK497" s="38"/>
      <c r="LL497" s="38"/>
      <c r="LM497" s="38"/>
      <c r="LN497" s="38"/>
      <c r="LO497" s="38"/>
      <c r="LP497" s="38"/>
      <c r="LQ497" s="38"/>
      <c r="LR497" s="38"/>
      <c r="LS497" s="38"/>
      <c r="LT497" s="38"/>
      <c r="LU497" s="38"/>
      <c r="LV497" s="38"/>
      <c r="LW497" s="38"/>
      <c r="LX497" s="38"/>
      <c r="LY497" s="38"/>
      <c r="LZ497" s="38"/>
      <c r="MA497" s="38"/>
      <c r="MB497" s="38"/>
      <c r="MC497" s="38"/>
      <c r="MD497" s="38"/>
      <c r="ME497" s="38"/>
      <c r="MF497" s="38"/>
      <c r="MG497" s="38"/>
      <c r="MH497" s="38"/>
      <c r="MI497" s="38"/>
      <c r="MJ497" s="38"/>
      <c r="MK497" s="38"/>
      <c r="ML497" s="38"/>
      <c r="MM497" s="38"/>
      <c r="MN497" s="38"/>
      <c r="MO497" s="38"/>
      <c r="MP497" s="38"/>
      <c r="MQ497" s="38"/>
      <c r="MR497" s="38"/>
      <c r="MS497" s="38"/>
      <c r="MT497" s="38"/>
      <c r="MU497" s="38"/>
      <c r="MV497" s="38"/>
      <c r="MW497" s="38"/>
      <c r="MX497" s="38"/>
      <c r="MY497" s="38"/>
      <c r="MZ497" s="38"/>
      <c r="NA497" s="38"/>
      <c r="NB497" s="38"/>
      <c r="NC497" s="38"/>
      <c r="ND497" s="38"/>
      <c r="NE497" s="38"/>
      <c r="NF497" s="38"/>
      <c r="NG497" s="38"/>
      <c r="NH497" s="38"/>
      <c r="NI497" s="38"/>
      <c r="NJ497" s="38"/>
      <c r="NK497" s="38"/>
      <c r="NL497" s="38"/>
      <c r="NM497" s="38"/>
      <c r="NN497" s="38"/>
      <c r="NO497" s="38"/>
      <c r="NP497" s="38"/>
      <c r="NQ497" s="38"/>
      <c r="NR497" s="38"/>
      <c r="NS497" s="38"/>
      <c r="NT497" s="38"/>
      <c r="NU497" s="38"/>
      <c r="NV497" s="38"/>
      <c r="NW497" s="38"/>
      <c r="NX497" s="38"/>
      <c r="NY497" s="38"/>
      <c r="NZ497" s="38"/>
      <c r="OA497" s="38"/>
      <c r="OB497" s="38"/>
      <c r="OC497" s="38"/>
      <c r="OD497" s="38"/>
      <c r="OE497" s="38"/>
      <c r="OF497" s="38"/>
      <c r="OG497" s="38"/>
      <c r="OH497" s="38"/>
      <c r="OI497" s="38"/>
      <c r="OJ497" s="38"/>
      <c r="OK497" s="38"/>
      <c r="OL497" s="38"/>
      <c r="OM497" s="38"/>
      <c r="ON497" s="38"/>
      <c r="OO497" s="38"/>
      <c r="OP497" s="38"/>
      <c r="OQ497" s="38"/>
      <c r="OR497" s="38"/>
      <c r="OS497" s="38"/>
      <c r="OT497" s="38"/>
      <c r="OU497" s="38"/>
      <c r="OV497" s="38"/>
      <c r="OW497" s="38"/>
      <c r="OX497" s="38"/>
      <c r="OY497" s="38"/>
      <c r="OZ497" s="38"/>
      <c r="PA497" s="38"/>
      <c r="PB497" s="38"/>
      <c r="PC497" s="38"/>
      <c r="PD497" s="38"/>
      <c r="PE497" s="38"/>
      <c r="PF497" s="38"/>
      <c r="PG497" s="38"/>
      <c r="PH497" s="38"/>
      <c r="PI497" s="38"/>
      <c r="PJ497" s="38"/>
      <c r="PK497" s="38"/>
      <c r="PL497" s="38"/>
      <c r="PM497" s="38"/>
      <c r="PN497" s="38"/>
      <c r="PO497" s="38"/>
      <c r="PP497" s="38"/>
      <c r="PQ497" s="38"/>
      <c r="PR497" s="38"/>
      <c r="PS497" s="38"/>
      <c r="PT497" s="38"/>
      <c r="PU497" s="38"/>
      <c r="PV497" s="38"/>
      <c r="PW497" s="38"/>
      <c r="PX497" s="38"/>
      <c r="PY497" s="38"/>
      <c r="PZ497" s="38"/>
      <c r="QA497" s="38"/>
      <c r="QB497" s="38"/>
      <c r="QC497" s="38"/>
      <c r="QD497" s="38"/>
      <c r="QE497" s="38"/>
      <c r="QF497" s="38"/>
      <c r="QG497" s="38"/>
      <c r="QH497" s="38"/>
      <c r="QI497" s="38"/>
      <c r="QJ497" s="38"/>
      <c r="QK497" s="38"/>
      <c r="QL497" s="38"/>
      <c r="QM497" s="38"/>
      <c r="QN497" s="38"/>
      <c r="QO497" s="38"/>
      <c r="QP497" s="38"/>
      <c r="QQ497" s="38"/>
      <c r="QR497" s="38"/>
      <c r="QS497" s="38"/>
      <c r="QT497" s="38"/>
      <c r="QU497" s="38"/>
      <c r="QV497" s="38"/>
      <c r="QW497" s="38"/>
      <c r="QX497" s="38"/>
      <c r="QY497" s="38"/>
      <c r="QZ497" s="38"/>
      <c r="RA497" s="38"/>
      <c r="RB497" s="38"/>
      <c r="RC497" s="38"/>
      <c r="RD497" s="38"/>
      <c r="RE497" s="38"/>
      <c r="RF497" s="38"/>
      <c r="RG497" s="38"/>
      <c r="RH497" s="38"/>
      <c r="RI497" s="38"/>
      <c r="RJ497" s="38"/>
      <c r="RK497" s="38"/>
      <c r="RL497" s="38"/>
      <c r="RM497" s="38"/>
      <c r="RN497" s="38"/>
      <c r="RO497" s="38"/>
      <c r="RP497" s="38"/>
      <c r="RQ497" s="38"/>
      <c r="RR497" s="38"/>
      <c r="RS497" s="38"/>
      <c r="RT497" s="38"/>
      <c r="RU497" s="38"/>
      <c r="RV497" s="38"/>
      <c r="RW497" s="38"/>
      <c r="RX497" s="38"/>
      <c r="RY497" s="38"/>
      <c r="RZ497" s="38"/>
      <c r="SA497" s="38"/>
      <c r="SB497" s="38"/>
      <c r="SC497" s="38"/>
      <c r="SD497" s="38"/>
      <c r="SE497" s="38"/>
      <c r="SF497" s="38"/>
      <c r="SG497" s="38"/>
      <c r="SH497" s="38"/>
      <c r="SI497" s="38"/>
      <c r="SJ497" s="38"/>
      <c r="SK497" s="38"/>
      <c r="SL497" s="38"/>
      <c r="SM497" s="38"/>
      <c r="SN497" s="38"/>
      <c r="SO497" s="38"/>
      <c r="SP497" s="38"/>
      <c r="SQ497" s="38"/>
      <c r="SR497" s="38"/>
      <c r="SS497" s="38"/>
      <c r="ST497" s="38"/>
      <c r="SU497" s="38"/>
      <c r="SV497" s="38"/>
      <c r="SW497" s="38"/>
      <c r="SX497" s="38"/>
      <c r="SY497" s="38"/>
      <c r="SZ497" s="38"/>
      <c r="TA497" s="38"/>
      <c r="TB497" s="38"/>
      <c r="TC497" s="38"/>
      <c r="TD497" s="38"/>
      <c r="TE497" s="38"/>
      <c r="TF497" s="38"/>
      <c r="TG497" s="38"/>
      <c r="TH497" s="38"/>
      <c r="TI497" s="38"/>
      <c r="TJ497" s="38"/>
      <c r="TK497" s="38"/>
      <c r="TL497" s="38"/>
      <c r="TM497" s="38"/>
      <c r="TN497" s="38"/>
      <c r="TO497" s="38"/>
      <c r="TP497" s="38"/>
      <c r="TQ497" s="38"/>
      <c r="TR497" s="38"/>
      <c r="TS497" s="38"/>
      <c r="TT497" s="38"/>
      <c r="TU497" s="38"/>
      <c r="TV497" s="38"/>
      <c r="TW497" s="38"/>
      <c r="TX497" s="38"/>
      <c r="TY497" s="38"/>
      <c r="TZ497" s="38"/>
      <c r="UA497" s="38"/>
      <c r="UB497" s="38"/>
      <c r="UC497" s="38"/>
      <c r="UD497" s="38"/>
      <c r="UE497" s="38"/>
      <c r="UF497" s="38"/>
      <c r="UG497" s="38"/>
      <c r="UH497" s="38"/>
      <c r="UI497" s="38"/>
      <c r="UJ497" s="38"/>
      <c r="UK497" s="38"/>
      <c r="UL497" s="38"/>
      <c r="UM497" s="38"/>
      <c r="UN497" s="38"/>
      <c r="UO497" s="38"/>
      <c r="UP497" s="38"/>
      <c r="UQ497" s="38"/>
      <c r="UR497" s="38"/>
      <c r="US497" s="38"/>
      <c r="UT497" s="38"/>
      <c r="UU497" s="38"/>
      <c r="UV497" s="38"/>
      <c r="UW497" s="38"/>
      <c r="UX497" s="38"/>
      <c r="UY497" s="38"/>
      <c r="UZ497" s="38"/>
      <c r="VA497" s="38"/>
      <c r="VB497" s="38"/>
      <c r="VC497" s="38"/>
      <c r="VD497" s="38"/>
      <c r="VE497" s="38"/>
      <c r="VF497" s="38"/>
      <c r="VG497" s="38"/>
      <c r="VH497" s="38"/>
      <c r="VI497" s="38"/>
      <c r="VJ497" s="38"/>
      <c r="VK497" s="38"/>
      <c r="VL497" s="38"/>
      <c r="VM497" s="38"/>
      <c r="VN497" s="38"/>
      <c r="VO497" s="38"/>
      <c r="VP497" s="38"/>
      <c r="VQ497" s="38"/>
      <c r="VR497" s="38"/>
      <c r="VS497" s="38"/>
      <c r="VT497" s="38"/>
      <c r="VU497" s="38"/>
      <c r="VV497" s="38"/>
      <c r="VW497" s="38"/>
      <c r="VX497" s="38"/>
      <c r="VY497" s="38"/>
      <c r="VZ497" s="38"/>
      <c r="WA497" s="38"/>
      <c r="WB497" s="38"/>
      <c r="WC497" s="38"/>
      <c r="WD497" s="38"/>
    </row>
    <row r="498" spans="1:602" s="37" customFormat="1" ht="15">
      <c r="A498" s="507"/>
      <c r="B498" s="601"/>
      <c r="C498" s="530"/>
      <c r="D498" s="531"/>
      <c r="E498" s="531"/>
      <c r="F498" s="531"/>
      <c r="G498" s="531"/>
      <c r="H498" s="531"/>
      <c r="I498" s="575" t="s">
        <v>14</v>
      </c>
      <c r="J498" s="575" t="s">
        <v>139</v>
      </c>
      <c r="K498" s="575" t="s">
        <v>963</v>
      </c>
      <c r="L498" s="519" t="s">
        <v>5</v>
      </c>
      <c r="M498" s="520">
        <v>868000</v>
      </c>
      <c r="N498" s="520">
        <v>868000</v>
      </c>
      <c r="O498" s="520">
        <v>1060000</v>
      </c>
      <c r="P498" s="534">
        <v>1060000</v>
      </c>
      <c r="Q498" s="520">
        <v>1060000</v>
      </c>
      <c r="R498" s="522">
        <v>1060000</v>
      </c>
      <c r="S498" s="514">
        <v>3</v>
      </c>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c r="CY498" s="38"/>
      <c r="CZ498" s="38"/>
      <c r="DA498" s="38"/>
      <c r="DB498" s="38"/>
      <c r="DC498" s="38"/>
      <c r="DD498" s="38"/>
      <c r="DE498" s="38"/>
      <c r="DF498" s="38"/>
      <c r="DG498" s="38"/>
      <c r="DH498" s="38"/>
      <c r="DI498" s="38"/>
      <c r="DJ498" s="38"/>
      <c r="DK498" s="38"/>
      <c r="DL498" s="38"/>
      <c r="DM498" s="38"/>
      <c r="DN498" s="38"/>
      <c r="DO498" s="38"/>
      <c r="DP498" s="38"/>
      <c r="DQ498" s="38"/>
      <c r="DR498" s="38"/>
      <c r="DS498" s="38"/>
      <c r="DT498" s="38"/>
      <c r="DU498" s="38"/>
      <c r="DV498" s="38"/>
      <c r="DW498" s="38"/>
      <c r="DX498" s="38"/>
      <c r="DY498" s="38"/>
      <c r="DZ498" s="38"/>
      <c r="EA498" s="38"/>
      <c r="EB498" s="38"/>
      <c r="EC498" s="38"/>
      <c r="ED498" s="38"/>
      <c r="EE498" s="38"/>
      <c r="EF498" s="38"/>
      <c r="EG498" s="38"/>
      <c r="EH498" s="38"/>
      <c r="EI498" s="38"/>
      <c r="EJ498" s="38"/>
      <c r="EK498" s="38"/>
      <c r="EL498" s="38"/>
      <c r="EM498" s="38"/>
      <c r="EN498" s="38"/>
      <c r="EO498" s="38"/>
      <c r="EP498" s="38"/>
      <c r="EQ498" s="38"/>
      <c r="ER498" s="38"/>
      <c r="ES498" s="38"/>
      <c r="ET498" s="38"/>
      <c r="EU498" s="38"/>
      <c r="EV498" s="38"/>
      <c r="EW498" s="38"/>
      <c r="EX498" s="38"/>
      <c r="EY498" s="38"/>
      <c r="EZ498" s="38"/>
      <c r="FA498" s="38"/>
      <c r="FB498" s="38"/>
      <c r="FC498" s="38"/>
      <c r="FD498" s="38"/>
      <c r="FE498" s="38"/>
      <c r="FF498" s="38"/>
      <c r="FG498" s="38"/>
      <c r="FH498" s="38"/>
      <c r="FI498" s="38"/>
      <c r="FJ498" s="38"/>
      <c r="FK498" s="38"/>
      <c r="FL498" s="38"/>
      <c r="FM498" s="38"/>
      <c r="FN498" s="38"/>
      <c r="FO498" s="38"/>
      <c r="FP498" s="38"/>
      <c r="FQ498" s="38"/>
      <c r="FR498" s="38"/>
      <c r="FS498" s="38"/>
      <c r="FT498" s="38"/>
      <c r="FU498" s="38"/>
      <c r="FV498" s="38"/>
      <c r="FW498" s="38"/>
      <c r="FX498" s="38"/>
      <c r="FY498" s="38"/>
      <c r="FZ498" s="38"/>
      <c r="GA498" s="38"/>
      <c r="GB498" s="38"/>
      <c r="GC498" s="38"/>
      <c r="GD498" s="38"/>
      <c r="GE498" s="38"/>
      <c r="GF498" s="38"/>
      <c r="GG498" s="38"/>
      <c r="GH498" s="38"/>
      <c r="GI498" s="38"/>
      <c r="GJ498" s="38"/>
      <c r="GK498" s="38"/>
      <c r="GL498" s="38"/>
      <c r="GM498" s="38"/>
      <c r="GN498" s="38"/>
      <c r="GO498" s="38"/>
      <c r="GP498" s="38"/>
      <c r="GQ498" s="38"/>
      <c r="GR498" s="38"/>
      <c r="GS498" s="38"/>
      <c r="GT498" s="38"/>
      <c r="GU498" s="38"/>
      <c r="GV498" s="38"/>
      <c r="GW498" s="38"/>
      <c r="GX498" s="38"/>
      <c r="GY498" s="38"/>
      <c r="GZ498" s="38"/>
      <c r="HA498" s="38"/>
      <c r="HB498" s="38"/>
      <c r="HC498" s="38"/>
      <c r="HD498" s="38"/>
      <c r="HE498" s="38"/>
      <c r="HF498" s="38"/>
      <c r="HG498" s="38"/>
      <c r="HH498" s="38"/>
      <c r="HI498" s="38"/>
      <c r="HJ498" s="38"/>
      <c r="HK498" s="38"/>
      <c r="HL498" s="38"/>
      <c r="HM498" s="38"/>
      <c r="HN498" s="38"/>
      <c r="HO498" s="38"/>
      <c r="HP498" s="38"/>
      <c r="HQ498" s="38"/>
      <c r="HR498" s="38"/>
      <c r="HS498" s="38"/>
      <c r="HT498" s="38"/>
      <c r="HU498" s="38"/>
      <c r="HV498" s="38"/>
      <c r="HW498" s="38"/>
      <c r="HX498" s="38"/>
      <c r="HY498" s="38"/>
      <c r="HZ498" s="38"/>
      <c r="IA498" s="38"/>
      <c r="IB498" s="38"/>
      <c r="IC498" s="38"/>
      <c r="ID498" s="38"/>
      <c r="IE498" s="38"/>
      <c r="IF498" s="38"/>
      <c r="IG498" s="38"/>
      <c r="IH498" s="38"/>
      <c r="II498" s="38"/>
      <c r="IJ498" s="38"/>
      <c r="IK498" s="38"/>
      <c r="IL498" s="38"/>
      <c r="IM498" s="38"/>
      <c r="IN498" s="38"/>
      <c r="IO498" s="38"/>
      <c r="IP498" s="38"/>
      <c r="IQ498" s="38"/>
      <c r="IR498" s="38"/>
      <c r="IS498" s="38"/>
      <c r="IT498" s="38"/>
      <c r="IU498" s="38"/>
      <c r="IV498" s="38"/>
      <c r="IW498" s="38"/>
      <c r="IX498" s="38"/>
      <c r="IY498" s="38"/>
      <c r="IZ498" s="38"/>
      <c r="JA498" s="38"/>
      <c r="JB498" s="38"/>
      <c r="JC498" s="38"/>
      <c r="JD498" s="38"/>
      <c r="JE498" s="38"/>
      <c r="JF498" s="38"/>
      <c r="JG498" s="38"/>
      <c r="JH498" s="38"/>
      <c r="JI498" s="38"/>
      <c r="JJ498" s="38"/>
      <c r="JK498" s="38"/>
      <c r="JL498" s="38"/>
      <c r="JM498" s="38"/>
      <c r="JN498" s="38"/>
      <c r="JO498" s="38"/>
      <c r="JP498" s="38"/>
      <c r="JQ498" s="38"/>
      <c r="JR498" s="38"/>
      <c r="JS498" s="38"/>
      <c r="JT498" s="38"/>
      <c r="JU498" s="38"/>
      <c r="JV498" s="38"/>
      <c r="JW498" s="38"/>
      <c r="JX498" s="38"/>
      <c r="JY498" s="38"/>
      <c r="JZ498" s="38"/>
      <c r="KA498" s="38"/>
      <c r="KB498" s="38"/>
      <c r="KC498" s="38"/>
      <c r="KD498" s="38"/>
      <c r="KE498" s="38"/>
      <c r="KF498" s="38"/>
      <c r="KG498" s="38"/>
      <c r="KH498" s="38"/>
      <c r="KI498" s="38"/>
      <c r="KJ498" s="38"/>
      <c r="KK498" s="38"/>
      <c r="KL498" s="38"/>
      <c r="KM498" s="38"/>
      <c r="KN498" s="38"/>
      <c r="KO498" s="38"/>
      <c r="KP498" s="38"/>
      <c r="KQ498" s="38"/>
      <c r="KR498" s="38"/>
      <c r="KS498" s="38"/>
      <c r="KT498" s="38"/>
      <c r="KU498" s="38"/>
      <c r="KV498" s="38"/>
      <c r="KW498" s="38"/>
      <c r="KX498" s="38"/>
      <c r="KY498" s="38"/>
      <c r="KZ498" s="38"/>
      <c r="LA498" s="38"/>
      <c r="LB498" s="38"/>
      <c r="LC498" s="38"/>
      <c r="LD498" s="38"/>
      <c r="LE498" s="38"/>
      <c r="LF498" s="38"/>
      <c r="LG498" s="38"/>
      <c r="LH498" s="38"/>
      <c r="LI498" s="38"/>
      <c r="LJ498" s="38"/>
      <c r="LK498" s="38"/>
      <c r="LL498" s="38"/>
      <c r="LM498" s="38"/>
      <c r="LN498" s="38"/>
      <c r="LO498" s="38"/>
      <c r="LP498" s="38"/>
      <c r="LQ498" s="38"/>
      <c r="LR498" s="38"/>
      <c r="LS498" s="38"/>
      <c r="LT498" s="38"/>
      <c r="LU498" s="38"/>
      <c r="LV498" s="38"/>
      <c r="LW498" s="38"/>
      <c r="LX498" s="38"/>
      <c r="LY498" s="38"/>
      <c r="LZ498" s="38"/>
      <c r="MA498" s="38"/>
      <c r="MB498" s="38"/>
      <c r="MC498" s="38"/>
      <c r="MD498" s="38"/>
      <c r="ME498" s="38"/>
      <c r="MF498" s="38"/>
      <c r="MG498" s="38"/>
      <c r="MH498" s="38"/>
      <c r="MI498" s="38"/>
      <c r="MJ498" s="38"/>
      <c r="MK498" s="38"/>
      <c r="ML498" s="38"/>
      <c r="MM498" s="38"/>
      <c r="MN498" s="38"/>
      <c r="MO498" s="38"/>
      <c r="MP498" s="38"/>
      <c r="MQ498" s="38"/>
      <c r="MR498" s="38"/>
      <c r="MS498" s="38"/>
      <c r="MT498" s="38"/>
      <c r="MU498" s="38"/>
      <c r="MV498" s="38"/>
      <c r="MW498" s="38"/>
      <c r="MX498" s="38"/>
      <c r="MY498" s="38"/>
      <c r="MZ498" s="38"/>
      <c r="NA498" s="38"/>
      <c r="NB498" s="38"/>
      <c r="NC498" s="38"/>
      <c r="ND498" s="38"/>
      <c r="NE498" s="38"/>
      <c r="NF498" s="38"/>
      <c r="NG498" s="38"/>
      <c r="NH498" s="38"/>
      <c r="NI498" s="38"/>
      <c r="NJ498" s="38"/>
      <c r="NK498" s="38"/>
      <c r="NL498" s="38"/>
      <c r="NM498" s="38"/>
      <c r="NN498" s="38"/>
      <c r="NO498" s="38"/>
      <c r="NP498" s="38"/>
      <c r="NQ498" s="38"/>
      <c r="NR498" s="38"/>
      <c r="NS498" s="38"/>
      <c r="NT498" s="38"/>
      <c r="NU498" s="38"/>
      <c r="NV498" s="38"/>
      <c r="NW498" s="38"/>
      <c r="NX498" s="38"/>
      <c r="NY498" s="38"/>
      <c r="NZ498" s="38"/>
      <c r="OA498" s="38"/>
      <c r="OB498" s="38"/>
      <c r="OC498" s="38"/>
      <c r="OD498" s="38"/>
      <c r="OE498" s="38"/>
      <c r="OF498" s="38"/>
      <c r="OG498" s="38"/>
      <c r="OH498" s="38"/>
      <c r="OI498" s="38"/>
      <c r="OJ498" s="38"/>
      <c r="OK498" s="38"/>
      <c r="OL498" s="38"/>
      <c r="OM498" s="38"/>
      <c r="ON498" s="38"/>
      <c r="OO498" s="38"/>
      <c r="OP498" s="38"/>
      <c r="OQ498" s="38"/>
      <c r="OR498" s="38"/>
      <c r="OS498" s="38"/>
      <c r="OT498" s="38"/>
      <c r="OU498" s="38"/>
      <c r="OV498" s="38"/>
      <c r="OW498" s="38"/>
      <c r="OX498" s="38"/>
      <c r="OY498" s="38"/>
      <c r="OZ498" s="38"/>
      <c r="PA498" s="38"/>
      <c r="PB498" s="38"/>
      <c r="PC498" s="38"/>
      <c r="PD498" s="38"/>
      <c r="PE498" s="38"/>
      <c r="PF498" s="38"/>
      <c r="PG498" s="38"/>
      <c r="PH498" s="38"/>
      <c r="PI498" s="38"/>
      <c r="PJ498" s="38"/>
      <c r="PK498" s="38"/>
      <c r="PL498" s="38"/>
      <c r="PM498" s="38"/>
      <c r="PN498" s="38"/>
      <c r="PO498" s="38"/>
      <c r="PP498" s="38"/>
      <c r="PQ498" s="38"/>
      <c r="PR498" s="38"/>
      <c r="PS498" s="38"/>
      <c r="PT498" s="38"/>
      <c r="PU498" s="38"/>
      <c r="PV498" s="38"/>
      <c r="PW498" s="38"/>
      <c r="PX498" s="38"/>
      <c r="PY498" s="38"/>
      <c r="PZ498" s="38"/>
      <c r="QA498" s="38"/>
      <c r="QB498" s="38"/>
      <c r="QC498" s="38"/>
      <c r="QD498" s="38"/>
      <c r="QE498" s="38"/>
      <c r="QF498" s="38"/>
      <c r="QG498" s="38"/>
      <c r="QH498" s="38"/>
      <c r="QI498" s="38"/>
      <c r="QJ498" s="38"/>
      <c r="QK498" s="38"/>
      <c r="QL498" s="38"/>
      <c r="QM498" s="38"/>
      <c r="QN498" s="38"/>
      <c r="QO498" s="38"/>
      <c r="QP498" s="38"/>
      <c r="QQ498" s="38"/>
      <c r="QR498" s="38"/>
      <c r="QS498" s="38"/>
      <c r="QT498" s="38"/>
      <c r="QU498" s="38"/>
      <c r="QV498" s="38"/>
      <c r="QW498" s="38"/>
      <c r="QX498" s="38"/>
      <c r="QY498" s="38"/>
      <c r="QZ498" s="38"/>
      <c r="RA498" s="38"/>
      <c r="RB498" s="38"/>
      <c r="RC498" s="38"/>
      <c r="RD498" s="38"/>
      <c r="RE498" s="38"/>
      <c r="RF498" s="38"/>
      <c r="RG498" s="38"/>
      <c r="RH498" s="38"/>
      <c r="RI498" s="38"/>
      <c r="RJ498" s="38"/>
      <c r="RK498" s="38"/>
      <c r="RL498" s="38"/>
      <c r="RM498" s="38"/>
      <c r="RN498" s="38"/>
      <c r="RO498" s="38"/>
      <c r="RP498" s="38"/>
      <c r="RQ498" s="38"/>
      <c r="RR498" s="38"/>
      <c r="RS498" s="38"/>
      <c r="RT498" s="38"/>
      <c r="RU498" s="38"/>
      <c r="RV498" s="38"/>
      <c r="RW498" s="38"/>
      <c r="RX498" s="38"/>
      <c r="RY498" s="38"/>
      <c r="RZ498" s="38"/>
      <c r="SA498" s="38"/>
      <c r="SB498" s="38"/>
      <c r="SC498" s="38"/>
      <c r="SD498" s="38"/>
      <c r="SE498" s="38"/>
      <c r="SF498" s="38"/>
      <c r="SG498" s="38"/>
      <c r="SH498" s="38"/>
      <c r="SI498" s="38"/>
      <c r="SJ498" s="38"/>
      <c r="SK498" s="38"/>
      <c r="SL498" s="38"/>
      <c r="SM498" s="38"/>
      <c r="SN498" s="38"/>
      <c r="SO498" s="38"/>
      <c r="SP498" s="38"/>
      <c r="SQ498" s="38"/>
      <c r="SR498" s="38"/>
      <c r="SS498" s="38"/>
      <c r="ST498" s="38"/>
      <c r="SU498" s="38"/>
      <c r="SV498" s="38"/>
      <c r="SW498" s="38"/>
      <c r="SX498" s="38"/>
      <c r="SY498" s="38"/>
      <c r="SZ498" s="38"/>
      <c r="TA498" s="38"/>
      <c r="TB498" s="38"/>
      <c r="TC498" s="38"/>
      <c r="TD498" s="38"/>
      <c r="TE498" s="38"/>
      <c r="TF498" s="38"/>
      <c r="TG498" s="38"/>
      <c r="TH498" s="38"/>
      <c r="TI498" s="38"/>
      <c r="TJ498" s="38"/>
      <c r="TK498" s="38"/>
      <c r="TL498" s="38"/>
      <c r="TM498" s="38"/>
      <c r="TN498" s="38"/>
      <c r="TO498" s="38"/>
      <c r="TP498" s="38"/>
      <c r="TQ498" s="38"/>
      <c r="TR498" s="38"/>
      <c r="TS498" s="38"/>
      <c r="TT498" s="38"/>
      <c r="TU498" s="38"/>
      <c r="TV498" s="38"/>
      <c r="TW498" s="38"/>
      <c r="TX498" s="38"/>
      <c r="TY498" s="38"/>
      <c r="TZ498" s="38"/>
      <c r="UA498" s="38"/>
      <c r="UB498" s="38"/>
      <c r="UC498" s="38"/>
      <c r="UD498" s="38"/>
      <c r="UE498" s="38"/>
      <c r="UF498" s="38"/>
      <c r="UG498" s="38"/>
      <c r="UH498" s="38"/>
      <c r="UI498" s="38"/>
      <c r="UJ498" s="38"/>
      <c r="UK498" s="38"/>
      <c r="UL498" s="38"/>
      <c r="UM498" s="38"/>
      <c r="UN498" s="38"/>
      <c r="UO498" s="38"/>
      <c r="UP498" s="38"/>
      <c r="UQ498" s="38"/>
      <c r="UR498" s="38"/>
      <c r="US498" s="38"/>
      <c r="UT498" s="38"/>
      <c r="UU498" s="38"/>
      <c r="UV498" s="38"/>
      <c r="UW498" s="38"/>
      <c r="UX498" s="38"/>
      <c r="UY498" s="38"/>
      <c r="UZ498" s="38"/>
      <c r="VA498" s="38"/>
      <c r="VB498" s="38"/>
      <c r="VC498" s="38"/>
      <c r="VD498" s="38"/>
      <c r="VE498" s="38"/>
      <c r="VF498" s="38"/>
      <c r="VG498" s="38"/>
      <c r="VH498" s="38"/>
      <c r="VI498" s="38"/>
      <c r="VJ498" s="38"/>
      <c r="VK498" s="38"/>
      <c r="VL498" s="38"/>
      <c r="VM498" s="38"/>
      <c r="VN498" s="38"/>
      <c r="VO498" s="38"/>
      <c r="VP498" s="38"/>
      <c r="VQ498" s="38"/>
      <c r="VR498" s="38"/>
      <c r="VS498" s="38"/>
      <c r="VT498" s="38"/>
      <c r="VU498" s="38"/>
      <c r="VV498" s="38"/>
      <c r="VW498" s="38"/>
      <c r="VX498" s="38"/>
      <c r="VY498" s="38"/>
      <c r="VZ498" s="38"/>
      <c r="WA498" s="38"/>
      <c r="WB498" s="38"/>
      <c r="WC498" s="38"/>
      <c r="WD498" s="38"/>
    </row>
    <row r="499" spans="1:602" s="37" customFormat="1" ht="15">
      <c r="A499" s="507"/>
      <c r="B499" s="603"/>
      <c r="C499" s="530"/>
      <c r="D499" s="531"/>
      <c r="E499" s="531"/>
      <c r="F499" s="531"/>
      <c r="G499" s="531"/>
      <c r="H499" s="531"/>
      <c r="I499" s="575" t="s">
        <v>14</v>
      </c>
      <c r="J499" s="575" t="s">
        <v>139</v>
      </c>
      <c r="K499" s="575" t="s">
        <v>963</v>
      </c>
      <c r="L499" s="519" t="s">
        <v>154</v>
      </c>
      <c r="M499" s="520"/>
      <c r="N499" s="520"/>
      <c r="O499" s="520">
        <v>0</v>
      </c>
      <c r="P499" s="534">
        <v>0</v>
      </c>
      <c r="Q499" s="520">
        <v>0</v>
      </c>
      <c r="R499" s="522">
        <v>0</v>
      </c>
      <c r="S499" s="514">
        <v>3</v>
      </c>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c r="CY499" s="38"/>
      <c r="CZ499" s="38"/>
      <c r="DA499" s="38"/>
      <c r="DB499" s="38"/>
      <c r="DC499" s="38"/>
      <c r="DD499" s="38"/>
      <c r="DE499" s="38"/>
      <c r="DF499" s="38"/>
      <c r="DG499" s="38"/>
      <c r="DH499" s="38"/>
      <c r="DI499" s="38"/>
      <c r="DJ499" s="38"/>
      <c r="DK499" s="38"/>
      <c r="DL499" s="38"/>
      <c r="DM499" s="38"/>
      <c r="DN499" s="38"/>
      <c r="DO499" s="38"/>
      <c r="DP499" s="38"/>
      <c r="DQ499" s="38"/>
      <c r="DR499" s="38"/>
      <c r="DS499" s="38"/>
      <c r="DT499" s="38"/>
      <c r="DU499" s="38"/>
      <c r="DV499" s="38"/>
      <c r="DW499" s="38"/>
      <c r="DX499" s="38"/>
      <c r="DY499" s="38"/>
      <c r="DZ499" s="38"/>
      <c r="EA499" s="38"/>
      <c r="EB499" s="38"/>
      <c r="EC499" s="38"/>
      <c r="ED499" s="38"/>
      <c r="EE499" s="38"/>
      <c r="EF499" s="38"/>
      <c r="EG499" s="38"/>
      <c r="EH499" s="38"/>
      <c r="EI499" s="38"/>
      <c r="EJ499" s="38"/>
      <c r="EK499" s="38"/>
      <c r="EL499" s="38"/>
      <c r="EM499" s="38"/>
      <c r="EN499" s="38"/>
      <c r="EO499" s="38"/>
      <c r="EP499" s="38"/>
      <c r="EQ499" s="38"/>
      <c r="ER499" s="38"/>
      <c r="ES499" s="38"/>
      <c r="ET499" s="38"/>
      <c r="EU499" s="38"/>
      <c r="EV499" s="38"/>
      <c r="EW499" s="38"/>
      <c r="EX499" s="38"/>
      <c r="EY499" s="38"/>
      <c r="EZ499" s="38"/>
      <c r="FA499" s="38"/>
      <c r="FB499" s="38"/>
      <c r="FC499" s="38"/>
      <c r="FD499" s="38"/>
      <c r="FE499" s="38"/>
      <c r="FF499" s="38"/>
      <c r="FG499" s="38"/>
      <c r="FH499" s="38"/>
      <c r="FI499" s="38"/>
      <c r="FJ499" s="38"/>
      <c r="FK499" s="38"/>
      <c r="FL499" s="38"/>
      <c r="FM499" s="38"/>
      <c r="FN499" s="38"/>
      <c r="FO499" s="38"/>
      <c r="FP499" s="38"/>
      <c r="FQ499" s="38"/>
      <c r="FR499" s="38"/>
      <c r="FS499" s="38"/>
      <c r="FT499" s="38"/>
      <c r="FU499" s="38"/>
      <c r="FV499" s="38"/>
      <c r="FW499" s="38"/>
      <c r="FX499" s="38"/>
      <c r="FY499" s="38"/>
      <c r="FZ499" s="38"/>
      <c r="GA499" s="38"/>
      <c r="GB499" s="38"/>
      <c r="GC499" s="38"/>
      <c r="GD499" s="38"/>
      <c r="GE499" s="38"/>
      <c r="GF499" s="38"/>
      <c r="GG499" s="38"/>
      <c r="GH499" s="38"/>
      <c r="GI499" s="38"/>
      <c r="GJ499" s="38"/>
      <c r="GK499" s="38"/>
      <c r="GL499" s="38"/>
      <c r="GM499" s="38"/>
      <c r="GN499" s="38"/>
      <c r="GO499" s="38"/>
      <c r="GP499" s="38"/>
      <c r="GQ499" s="38"/>
      <c r="GR499" s="38"/>
      <c r="GS499" s="38"/>
      <c r="GT499" s="38"/>
      <c r="GU499" s="38"/>
      <c r="GV499" s="38"/>
      <c r="GW499" s="38"/>
      <c r="GX499" s="38"/>
      <c r="GY499" s="38"/>
      <c r="GZ499" s="38"/>
      <c r="HA499" s="38"/>
      <c r="HB499" s="38"/>
      <c r="HC499" s="38"/>
      <c r="HD499" s="38"/>
      <c r="HE499" s="38"/>
      <c r="HF499" s="38"/>
      <c r="HG499" s="38"/>
      <c r="HH499" s="38"/>
      <c r="HI499" s="38"/>
      <c r="HJ499" s="38"/>
      <c r="HK499" s="38"/>
      <c r="HL499" s="38"/>
      <c r="HM499" s="38"/>
      <c r="HN499" s="38"/>
      <c r="HO499" s="38"/>
      <c r="HP499" s="38"/>
      <c r="HQ499" s="38"/>
      <c r="HR499" s="38"/>
      <c r="HS499" s="38"/>
      <c r="HT499" s="38"/>
      <c r="HU499" s="38"/>
      <c r="HV499" s="38"/>
      <c r="HW499" s="38"/>
      <c r="HX499" s="38"/>
      <c r="HY499" s="38"/>
      <c r="HZ499" s="38"/>
      <c r="IA499" s="38"/>
      <c r="IB499" s="38"/>
      <c r="IC499" s="38"/>
      <c r="ID499" s="38"/>
      <c r="IE499" s="38"/>
      <c r="IF499" s="38"/>
      <c r="IG499" s="38"/>
      <c r="IH499" s="38"/>
      <c r="II499" s="38"/>
      <c r="IJ499" s="38"/>
      <c r="IK499" s="38"/>
      <c r="IL499" s="38"/>
      <c r="IM499" s="38"/>
      <c r="IN499" s="38"/>
      <c r="IO499" s="38"/>
      <c r="IP499" s="38"/>
      <c r="IQ499" s="38"/>
      <c r="IR499" s="38"/>
      <c r="IS499" s="38"/>
      <c r="IT499" s="38"/>
      <c r="IU499" s="38"/>
      <c r="IV499" s="38"/>
      <c r="IW499" s="38"/>
      <c r="IX499" s="38"/>
      <c r="IY499" s="38"/>
      <c r="IZ499" s="38"/>
      <c r="JA499" s="38"/>
      <c r="JB499" s="38"/>
      <c r="JC499" s="38"/>
      <c r="JD499" s="38"/>
      <c r="JE499" s="38"/>
      <c r="JF499" s="38"/>
      <c r="JG499" s="38"/>
      <c r="JH499" s="38"/>
      <c r="JI499" s="38"/>
      <c r="JJ499" s="38"/>
      <c r="JK499" s="38"/>
      <c r="JL499" s="38"/>
      <c r="JM499" s="38"/>
      <c r="JN499" s="38"/>
      <c r="JO499" s="38"/>
      <c r="JP499" s="38"/>
      <c r="JQ499" s="38"/>
      <c r="JR499" s="38"/>
      <c r="JS499" s="38"/>
      <c r="JT499" s="38"/>
      <c r="JU499" s="38"/>
      <c r="JV499" s="38"/>
      <c r="JW499" s="38"/>
      <c r="JX499" s="38"/>
      <c r="JY499" s="38"/>
      <c r="JZ499" s="38"/>
      <c r="KA499" s="38"/>
      <c r="KB499" s="38"/>
      <c r="KC499" s="38"/>
      <c r="KD499" s="38"/>
      <c r="KE499" s="38"/>
      <c r="KF499" s="38"/>
      <c r="KG499" s="38"/>
      <c r="KH499" s="38"/>
      <c r="KI499" s="38"/>
      <c r="KJ499" s="38"/>
      <c r="KK499" s="38"/>
      <c r="KL499" s="38"/>
      <c r="KM499" s="38"/>
      <c r="KN499" s="38"/>
      <c r="KO499" s="38"/>
      <c r="KP499" s="38"/>
      <c r="KQ499" s="38"/>
      <c r="KR499" s="38"/>
      <c r="KS499" s="38"/>
      <c r="KT499" s="38"/>
      <c r="KU499" s="38"/>
      <c r="KV499" s="38"/>
      <c r="KW499" s="38"/>
      <c r="KX499" s="38"/>
      <c r="KY499" s="38"/>
      <c r="KZ499" s="38"/>
      <c r="LA499" s="38"/>
      <c r="LB499" s="38"/>
      <c r="LC499" s="38"/>
      <c r="LD499" s="38"/>
      <c r="LE499" s="38"/>
      <c r="LF499" s="38"/>
      <c r="LG499" s="38"/>
      <c r="LH499" s="38"/>
      <c r="LI499" s="38"/>
      <c r="LJ499" s="38"/>
      <c r="LK499" s="38"/>
      <c r="LL499" s="38"/>
      <c r="LM499" s="38"/>
      <c r="LN499" s="38"/>
      <c r="LO499" s="38"/>
      <c r="LP499" s="38"/>
      <c r="LQ499" s="38"/>
      <c r="LR499" s="38"/>
      <c r="LS499" s="38"/>
      <c r="LT499" s="38"/>
      <c r="LU499" s="38"/>
      <c r="LV499" s="38"/>
      <c r="LW499" s="38"/>
      <c r="LX499" s="38"/>
      <c r="LY499" s="38"/>
      <c r="LZ499" s="38"/>
      <c r="MA499" s="38"/>
      <c r="MB499" s="38"/>
      <c r="MC499" s="38"/>
      <c r="MD499" s="38"/>
      <c r="ME499" s="38"/>
      <c r="MF499" s="38"/>
      <c r="MG499" s="38"/>
      <c r="MH499" s="38"/>
      <c r="MI499" s="38"/>
      <c r="MJ499" s="38"/>
      <c r="MK499" s="38"/>
      <c r="ML499" s="38"/>
      <c r="MM499" s="38"/>
      <c r="MN499" s="38"/>
      <c r="MO499" s="38"/>
      <c r="MP499" s="38"/>
      <c r="MQ499" s="38"/>
      <c r="MR499" s="38"/>
      <c r="MS499" s="38"/>
      <c r="MT499" s="38"/>
      <c r="MU499" s="38"/>
      <c r="MV499" s="38"/>
      <c r="MW499" s="38"/>
      <c r="MX499" s="38"/>
      <c r="MY499" s="38"/>
      <c r="MZ499" s="38"/>
      <c r="NA499" s="38"/>
      <c r="NB499" s="38"/>
      <c r="NC499" s="38"/>
      <c r="ND499" s="38"/>
      <c r="NE499" s="38"/>
      <c r="NF499" s="38"/>
      <c r="NG499" s="38"/>
      <c r="NH499" s="38"/>
      <c r="NI499" s="38"/>
      <c r="NJ499" s="38"/>
      <c r="NK499" s="38"/>
      <c r="NL499" s="38"/>
      <c r="NM499" s="38"/>
      <c r="NN499" s="38"/>
      <c r="NO499" s="38"/>
      <c r="NP499" s="38"/>
      <c r="NQ499" s="38"/>
      <c r="NR499" s="38"/>
      <c r="NS499" s="38"/>
      <c r="NT499" s="38"/>
      <c r="NU499" s="38"/>
      <c r="NV499" s="38"/>
      <c r="NW499" s="38"/>
      <c r="NX499" s="38"/>
      <c r="NY499" s="38"/>
      <c r="NZ499" s="38"/>
      <c r="OA499" s="38"/>
      <c r="OB499" s="38"/>
      <c r="OC499" s="38"/>
      <c r="OD499" s="38"/>
      <c r="OE499" s="38"/>
      <c r="OF499" s="38"/>
      <c r="OG499" s="38"/>
      <c r="OH499" s="38"/>
      <c r="OI499" s="38"/>
      <c r="OJ499" s="38"/>
      <c r="OK499" s="38"/>
      <c r="OL499" s="38"/>
      <c r="OM499" s="38"/>
      <c r="ON499" s="38"/>
      <c r="OO499" s="38"/>
      <c r="OP499" s="38"/>
      <c r="OQ499" s="38"/>
      <c r="OR499" s="38"/>
      <c r="OS499" s="38"/>
      <c r="OT499" s="38"/>
      <c r="OU499" s="38"/>
      <c r="OV499" s="38"/>
      <c r="OW499" s="38"/>
      <c r="OX499" s="38"/>
      <c r="OY499" s="38"/>
      <c r="OZ499" s="38"/>
      <c r="PA499" s="38"/>
      <c r="PB499" s="38"/>
      <c r="PC499" s="38"/>
      <c r="PD499" s="38"/>
      <c r="PE499" s="38"/>
      <c r="PF499" s="38"/>
      <c r="PG499" s="38"/>
      <c r="PH499" s="38"/>
      <c r="PI499" s="38"/>
      <c r="PJ499" s="38"/>
      <c r="PK499" s="38"/>
      <c r="PL499" s="38"/>
      <c r="PM499" s="38"/>
      <c r="PN499" s="38"/>
      <c r="PO499" s="38"/>
      <c r="PP499" s="38"/>
      <c r="PQ499" s="38"/>
      <c r="PR499" s="38"/>
      <c r="PS499" s="38"/>
      <c r="PT499" s="38"/>
      <c r="PU499" s="38"/>
      <c r="PV499" s="38"/>
      <c r="PW499" s="38"/>
      <c r="PX499" s="38"/>
      <c r="PY499" s="38"/>
      <c r="PZ499" s="38"/>
      <c r="QA499" s="38"/>
      <c r="QB499" s="38"/>
      <c r="QC499" s="38"/>
      <c r="QD499" s="38"/>
      <c r="QE499" s="38"/>
      <c r="QF499" s="38"/>
      <c r="QG499" s="38"/>
      <c r="QH499" s="38"/>
      <c r="QI499" s="38"/>
      <c r="QJ499" s="38"/>
      <c r="QK499" s="38"/>
      <c r="QL499" s="38"/>
      <c r="QM499" s="38"/>
      <c r="QN499" s="38"/>
      <c r="QO499" s="38"/>
      <c r="QP499" s="38"/>
      <c r="QQ499" s="38"/>
      <c r="QR499" s="38"/>
      <c r="QS499" s="38"/>
      <c r="QT499" s="38"/>
      <c r="QU499" s="38"/>
      <c r="QV499" s="38"/>
      <c r="QW499" s="38"/>
      <c r="QX499" s="38"/>
      <c r="QY499" s="38"/>
      <c r="QZ499" s="38"/>
      <c r="RA499" s="38"/>
      <c r="RB499" s="38"/>
      <c r="RC499" s="38"/>
      <c r="RD499" s="38"/>
      <c r="RE499" s="38"/>
      <c r="RF499" s="38"/>
      <c r="RG499" s="38"/>
      <c r="RH499" s="38"/>
      <c r="RI499" s="38"/>
      <c r="RJ499" s="38"/>
      <c r="RK499" s="38"/>
      <c r="RL499" s="38"/>
      <c r="RM499" s="38"/>
      <c r="RN499" s="38"/>
      <c r="RO499" s="38"/>
      <c r="RP499" s="38"/>
      <c r="RQ499" s="38"/>
      <c r="RR499" s="38"/>
      <c r="RS499" s="38"/>
      <c r="RT499" s="38"/>
      <c r="RU499" s="38"/>
      <c r="RV499" s="38"/>
      <c r="RW499" s="38"/>
      <c r="RX499" s="38"/>
      <c r="RY499" s="38"/>
      <c r="RZ499" s="38"/>
      <c r="SA499" s="38"/>
      <c r="SB499" s="38"/>
      <c r="SC499" s="38"/>
      <c r="SD499" s="38"/>
      <c r="SE499" s="38"/>
      <c r="SF499" s="38"/>
      <c r="SG499" s="38"/>
      <c r="SH499" s="38"/>
      <c r="SI499" s="38"/>
      <c r="SJ499" s="38"/>
      <c r="SK499" s="38"/>
      <c r="SL499" s="38"/>
      <c r="SM499" s="38"/>
      <c r="SN499" s="38"/>
      <c r="SO499" s="38"/>
      <c r="SP499" s="38"/>
      <c r="SQ499" s="38"/>
      <c r="SR499" s="38"/>
      <c r="SS499" s="38"/>
      <c r="ST499" s="38"/>
      <c r="SU499" s="38"/>
      <c r="SV499" s="38"/>
      <c r="SW499" s="38"/>
      <c r="SX499" s="38"/>
      <c r="SY499" s="38"/>
      <c r="SZ499" s="38"/>
      <c r="TA499" s="38"/>
      <c r="TB499" s="38"/>
      <c r="TC499" s="38"/>
      <c r="TD499" s="38"/>
      <c r="TE499" s="38"/>
      <c r="TF499" s="38"/>
      <c r="TG499" s="38"/>
      <c r="TH499" s="38"/>
      <c r="TI499" s="38"/>
      <c r="TJ499" s="38"/>
      <c r="TK499" s="38"/>
      <c r="TL499" s="38"/>
      <c r="TM499" s="38"/>
      <c r="TN499" s="38"/>
      <c r="TO499" s="38"/>
      <c r="TP499" s="38"/>
      <c r="TQ499" s="38"/>
      <c r="TR499" s="38"/>
      <c r="TS499" s="38"/>
      <c r="TT499" s="38"/>
      <c r="TU499" s="38"/>
      <c r="TV499" s="38"/>
      <c r="TW499" s="38"/>
      <c r="TX499" s="38"/>
      <c r="TY499" s="38"/>
      <c r="TZ499" s="38"/>
      <c r="UA499" s="38"/>
      <c r="UB499" s="38"/>
      <c r="UC499" s="38"/>
      <c r="UD499" s="38"/>
      <c r="UE499" s="38"/>
      <c r="UF499" s="38"/>
      <c r="UG499" s="38"/>
      <c r="UH499" s="38"/>
      <c r="UI499" s="38"/>
      <c r="UJ499" s="38"/>
      <c r="UK499" s="38"/>
      <c r="UL499" s="38"/>
      <c r="UM499" s="38"/>
      <c r="UN499" s="38"/>
      <c r="UO499" s="38"/>
      <c r="UP499" s="38"/>
      <c r="UQ499" s="38"/>
      <c r="UR499" s="38"/>
      <c r="US499" s="38"/>
      <c r="UT499" s="38"/>
      <c r="UU499" s="38"/>
      <c r="UV499" s="38"/>
      <c r="UW499" s="38"/>
      <c r="UX499" s="38"/>
      <c r="UY499" s="38"/>
      <c r="UZ499" s="38"/>
      <c r="VA499" s="38"/>
      <c r="VB499" s="38"/>
      <c r="VC499" s="38"/>
      <c r="VD499" s="38"/>
      <c r="VE499" s="38"/>
      <c r="VF499" s="38"/>
      <c r="VG499" s="38"/>
      <c r="VH499" s="38"/>
      <c r="VI499" s="38"/>
      <c r="VJ499" s="38"/>
      <c r="VK499" s="38"/>
      <c r="VL499" s="38"/>
      <c r="VM499" s="38"/>
      <c r="VN499" s="38"/>
      <c r="VO499" s="38"/>
      <c r="VP499" s="38"/>
      <c r="VQ499" s="38"/>
      <c r="VR499" s="38"/>
      <c r="VS499" s="38"/>
      <c r="VT499" s="38"/>
      <c r="VU499" s="38"/>
      <c r="VV499" s="38"/>
      <c r="VW499" s="38"/>
      <c r="VX499" s="38"/>
      <c r="VY499" s="38"/>
      <c r="VZ499" s="38"/>
      <c r="WA499" s="38"/>
      <c r="WB499" s="38"/>
      <c r="WC499" s="38"/>
      <c r="WD499" s="38"/>
    </row>
    <row r="500" spans="1:602" s="37" customFormat="1" ht="17.25" customHeight="1">
      <c r="A500" s="507"/>
      <c r="B500" s="600" t="s">
        <v>964</v>
      </c>
      <c r="C500" s="530"/>
      <c r="D500" s="531"/>
      <c r="E500" s="51"/>
      <c r="F500" s="51"/>
      <c r="G500" s="51"/>
      <c r="H500" s="51"/>
      <c r="I500" s="575" t="s">
        <v>14</v>
      </c>
      <c r="J500" s="575" t="s">
        <v>139</v>
      </c>
      <c r="K500" s="575" t="s">
        <v>963</v>
      </c>
      <c r="L500" s="519" t="s">
        <v>10</v>
      </c>
      <c r="M500" s="520"/>
      <c r="N500" s="520"/>
      <c r="O500" s="520">
        <v>0</v>
      </c>
      <c r="P500" s="534">
        <v>0</v>
      </c>
      <c r="Q500" s="520">
        <v>0</v>
      </c>
      <c r="R500" s="522">
        <v>0</v>
      </c>
      <c r="S500" s="514">
        <v>3</v>
      </c>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c r="DG500" s="38"/>
      <c r="DH500" s="38"/>
      <c r="DI500" s="38"/>
      <c r="DJ500" s="38"/>
      <c r="DK500" s="38"/>
      <c r="DL500" s="38"/>
      <c r="DM500" s="38"/>
      <c r="DN500" s="38"/>
      <c r="DO500" s="38"/>
      <c r="DP500" s="38"/>
      <c r="DQ500" s="38"/>
      <c r="DR500" s="38"/>
      <c r="DS500" s="38"/>
      <c r="DT500" s="38"/>
      <c r="DU500" s="38"/>
      <c r="DV500" s="38"/>
      <c r="DW500" s="38"/>
      <c r="DX500" s="38"/>
      <c r="DY500" s="38"/>
      <c r="DZ500" s="38"/>
      <c r="EA500" s="38"/>
      <c r="EB500" s="38"/>
      <c r="EC500" s="38"/>
      <c r="ED500" s="38"/>
      <c r="EE500" s="38"/>
      <c r="EF500" s="38"/>
      <c r="EG500" s="38"/>
      <c r="EH500" s="38"/>
      <c r="EI500" s="38"/>
      <c r="EJ500" s="38"/>
      <c r="EK500" s="38"/>
      <c r="EL500" s="38"/>
      <c r="EM500" s="38"/>
      <c r="EN500" s="38"/>
      <c r="EO500" s="38"/>
      <c r="EP500" s="38"/>
      <c r="EQ500" s="38"/>
      <c r="ER500" s="38"/>
      <c r="ES500" s="38"/>
      <c r="ET500" s="38"/>
      <c r="EU500" s="38"/>
      <c r="EV500" s="38"/>
      <c r="EW500" s="38"/>
      <c r="EX500" s="38"/>
      <c r="EY500" s="38"/>
      <c r="EZ500" s="38"/>
      <c r="FA500" s="38"/>
      <c r="FB500" s="38"/>
      <c r="FC500" s="38"/>
      <c r="FD500" s="38"/>
      <c r="FE500" s="38"/>
      <c r="FF500" s="38"/>
      <c r="FG500" s="38"/>
      <c r="FH500" s="38"/>
      <c r="FI500" s="38"/>
      <c r="FJ500" s="38"/>
      <c r="FK500" s="38"/>
      <c r="FL500" s="38"/>
      <c r="FM500" s="38"/>
      <c r="FN500" s="38"/>
      <c r="FO500" s="38"/>
      <c r="FP500" s="38"/>
      <c r="FQ500" s="38"/>
      <c r="FR500" s="38"/>
      <c r="FS500" s="38"/>
      <c r="FT500" s="38"/>
      <c r="FU500" s="38"/>
      <c r="FV500" s="38"/>
      <c r="FW500" s="38"/>
      <c r="FX500" s="38"/>
      <c r="FY500" s="38"/>
      <c r="FZ500" s="38"/>
      <c r="GA500" s="38"/>
      <c r="GB500" s="38"/>
      <c r="GC500" s="38"/>
      <c r="GD500" s="38"/>
      <c r="GE500" s="38"/>
      <c r="GF500" s="38"/>
      <c r="GG500" s="38"/>
      <c r="GH500" s="38"/>
      <c r="GI500" s="38"/>
      <c r="GJ500" s="38"/>
      <c r="GK500" s="38"/>
      <c r="GL500" s="38"/>
      <c r="GM500" s="38"/>
      <c r="GN500" s="38"/>
      <c r="GO500" s="38"/>
      <c r="GP500" s="38"/>
      <c r="GQ500" s="38"/>
      <c r="GR500" s="38"/>
      <c r="GS500" s="38"/>
      <c r="GT500" s="38"/>
      <c r="GU500" s="38"/>
      <c r="GV500" s="38"/>
      <c r="GW500" s="38"/>
      <c r="GX500" s="38"/>
      <c r="GY500" s="38"/>
      <c r="GZ500" s="38"/>
      <c r="HA500" s="38"/>
      <c r="HB500" s="38"/>
      <c r="HC500" s="38"/>
      <c r="HD500" s="38"/>
      <c r="HE500" s="38"/>
      <c r="HF500" s="38"/>
      <c r="HG500" s="38"/>
      <c r="HH500" s="38"/>
      <c r="HI500" s="38"/>
      <c r="HJ500" s="38"/>
      <c r="HK500" s="38"/>
      <c r="HL500" s="38"/>
      <c r="HM500" s="38"/>
      <c r="HN500" s="38"/>
      <c r="HO500" s="38"/>
      <c r="HP500" s="38"/>
      <c r="HQ500" s="38"/>
      <c r="HR500" s="38"/>
      <c r="HS500" s="38"/>
      <c r="HT500" s="38"/>
      <c r="HU500" s="38"/>
      <c r="HV500" s="38"/>
      <c r="HW500" s="38"/>
      <c r="HX500" s="38"/>
      <c r="HY500" s="38"/>
      <c r="HZ500" s="38"/>
      <c r="IA500" s="38"/>
      <c r="IB500" s="38"/>
      <c r="IC500" s="38"/>
      <c r="ID500" s="38"/>
      <c r="IE500" s="38"/>
      <c r="IF500" s="38"/>
      <c r="IG500" s="38"/>
      <c r="IH500" s="38"/>
      <c r="II500" s="38"/>
      <c r="IJ500" s="38"/>
      <c r="IK500" s="38"/>
      <c r="IL500" s="38"/>
      <c r="IM500" s="38"/>
      <c r="IN500" s="38"/>
      <c r="IO500" s="38"/>
      <c r="IP500" s="38"/>
      <c r="IQ500" s="38"/>
      <c r="IR500" s="38"/>
      <c r="IS500" s="38"/>
      <c r="IT500" s="38"/>
      <c r="IU500" s="38"/>
      <c r="IV500" s="38"/>
      <c r="IW500" s="38"/>
      <c r="IX500" s="38"/>
      <c r="IY500" s="38"/>
      <c r="IZ500" s="38"/>
      <c r="JA500" s="38"/>
      <c r="JB500" s="38"/>
      <c r="JC500" s="38"/>
      <c r="JD500" s="38"/>
      <c r="JE500" s="38"/>
      <c r="JF500" s="38"/>
      <c r="JG500" s="38"/>
      <c r="JH500" s="38"/>
      <c r="JI500" s="38"/>
      <c r="JJ500" s="38"/>
      <c r="JK500" s="38"/>
      <c r="JL500" s="38"/>
      <c r="JM500" s="38"/>
      <c r="JN500" s="38"/>
      <c r="JO500" s="38"/>
      <c r="JP500" s="38"/>
      <c r="JQ500" s="38"/>
      <c r="JR500" s="38"/>
      <c r="JS500" s="38"/>
      <c r="JT500" s="38"/>
      <c r="JU500" s="38"/>
      <c r="JV500" s="38"/>
      <c r="JW500" s="38"/>
      <c r="JX500" s="38"/>
      <c r="JY500" s="38"/>
      <c r="JZ500" s="38"/>
      <c r="KA500" s="38"/>
      <c r="KB500" s="38"/>
      <c r="KC500" s="38"/>
      <c r="KD500" s="38"/>
      <c r="KE500" s="38"/>
      <c r="KF500" s="38"/>
      <c r="KG500" s="38"/>
      <c r="KH500" s="38"/>
      <c r="KI500" s="38"/>
      <c r="KJ500" s="38"/>
      <c r="KK500" s="38"/>
      <c r="KL500" s="38"/>
      <c r="KM500" s="38"/>
      <c r="KN500" s="38"/>
      <c r="KO500" s="38"/>
      <c r="KP500" s="38"/>
      <c r="KQ500" s="38"/>
      <c r="KR500" s="38"/>
      <c r="KS500" s="38"/>
      <c r="KT500" s="38"/>
      <c r="KU500" s="38"/>
      <c r="KV500" s="38"/>
      <c r="KW500" s="38"/>
      <c r="KX500" s="38"/>
      <c r="KY500" s="38"/>
      <c r="KZ500" s="38"/>
      <c r="LA500" s="38"/>
      <c r="LB500" s="38"/>
      <c r="LC500" s="38"/>
      <c r="LD500" s="38"/>
      <c r="LE500" s="38"/>
      <c r="LF500" s="38"/>
      <c r="LG500" s="38"/>
      <c r="LH500" s="38"/>
      <c r="LI500" s="38"/>
      <c r="LJ500" s="38"/>
      <c r="LK500" s="38"/>
      <c r="LL500" s="38"/>
      <c r="LM500" s="38"/>
      <c r="LN500" s="38"/>
      <c r="LO500" s="38"/>
      <c r="LP500" s="38"/>
      <c r="LQ500" s="38"/>
      <c r="LR500" s="38"/>
      <c r="LS500" s="38"/>
      <c r="LT500" s="38"/>
      <c r="LU500" s="38"/>
      <c r="LV500" s="38"/>
      <c r="LW500" s="38"/>
      <c r="LX500" s="38"/>
      <c r="LY500" s="38"/>
      <c r="LZ500" s="38"/>
      <c r="MA500" s="38"/>
      <c r="MB500" s="38"/>
      <c r="MC500" s="38"/>
      <c r="MD500" s="38"/>
      <c r="ME500" s="38"/>
      <c r="MF500" s="38"/>
      <c r="MG500" s="38"/>
      <c r="MH500" s="38"/>
      <c r="MI500" s="38"/>
      <c r="MJ500" s="38"/>
      <c r="MK500" s="38"/>
      <c r="ML500" s="38"/>
      <c r="MM500" s="38"/>
      <c r="MN500" s="38"/>
      <c r="MO500" s="38"/>
      <c r="MP500" s="38"/>
      <c r="MQ500" s="38"/>
      <c r="MR500" s="38"/>
      <c r="MS500" s="38"/>
      <c r="MT500" s="38"/>
      <c r="MU500" s="38"/>
      <c r="MV500" s="38"/>
      <c r="MW500" s="38"/>
      <c r="MX500" s="38"/>
      <c r="MY500" s="38"/>
      <c r="MZ500" s="38"/>
      <c r="NA500" s="38"/>
      <c r="NB500" s="38"/>
      <c r="NC500" s="38"/>
      <c r="ND500" s="38"/>
      <c r="NE500" s="38"/>
      <c r="NF500" s="38"/>
      <c r="NG500" s="38"/>
      <c r="NH500" s="38"/>
      <c r="NI500" s="38"/>
      <c r="NJ500" s="38"/>
      <c r="NK500" s="38"/>
      <c r="NL500" s="38"/>
      <c r="NM500" s="38"/>
      <c r="NN500" s="38"/>
      <c r="NO500" s="38"/>
      <c r="NP500" s="38"/>
      <c r="NQ500" s="38"/>
      <c r="NR500" s="38"/>
      <c r="NS500" s="38"/>
      <c r="NT500" s="38"/>
      <c r="NU500" s="38"/>
      <c r="NV500" s="38"/>
      <c r="NW500" s="38"/>
      <c r="NX500" s="38"/>
      <c r="NY500" s="38"/>
      <c r="NZ500" s="38"/>
      <c r="OA500" s="38"/>
      <c r="OB500" s="38"/>
      <c r="OC500" s="38"/>
      <c r="OD500" s="38"/>
      <c r="OE500" s="38"/>
      <c r="OF500" s="38"/>
      <c r="OG500" s="38"/>
      <c r="OH500" s="38"/>
      <c r="OI500" s="38"/>
      <c r="OJ500" s="38"/>
      <c r="OK500" s="38"/>
      <c r="OL500" s="38"/>
      <c r="OM500" s="38"/>
      <c r="ON500" s="38"/>
      <c r="OO500" s="38"/>
      <c r="OP500" s="38"/>
      <c r="OQ500" s="38"/>
      <c r="OR500" s="38"/>
      <c r="OS500" s="38"/>
      <c r="OT500" s="38"/>
      <c r="OU500" s="38"/>
      <c r="OV500" s="38"/>
      <c r="OW500" s="38"/>
      <c r="OX500" s="38"/>
      <c r="OY500" s="38"/>
      <c r="OZ500" s="38"/>
      <c r="PA500" s="38"/>
      <c r="PB500" s="38"/>
      <c r="PC500" s="38"/>
      <c r="PD500" s="38"/>
      <c r="PE500" s="38"/>
      <c r="PF500" s="38"/>
      <c r="PG500" s="38"/>
      <c r="PH500" s="38"/>
      <c r="PI500" s="38"/>
      <c r="PJ500" s="38"/>
      <c r="PK500" s="38"/>
      <c r="PL500" s="38"/>
      <c r="PM500" s="38"/>
      <c r="PN500" s="38"/>
      <c r="PO500" s="38"/>
      <c r="PP500" s="38"/>
      <c r="PQ500" s="38"/>
      <c r="PR500" s="38"/>
      <c r="PS500" s="38"/>
      <c r="PT500" s="38"/>
      <c r="PU500" s="38"/>
      <c r="PV500" s="38"/>
      <c r="PW500" s="38"/>
      <c r="PX500" s="38"/>
      <c r="PY500" s="38"/>
      <c r="PZ500" s="38"/>
      <c r="QA500" s="38"/>
      <c r="QB500" s="38"/>
      <c r="QC500" s="38"/>
      <c r="QD500" s="38"/>
      <c r="QE500" s="38"/>
      <c r="QF500" s="38"/>
      <c r="QG500" s="38"/>
      <c r="QH500" s="38"/>
      <c r="QI500" s="38"/>
      <c r="QJ500" s="38"/>
      <c r="QK500" s="38"/>
      <c r="QL500" s="38"/>
      <c r="QM500" s="38"/>
      <c r="QN500" s="38"/>
      <c r="QO500" s="38"/>
      <c r="QP500" s="38"/>
      <c r="QQ500" s="38"/>
      <c r="QR500" s="38"/>
      <c r="QS500" s="38"/>
      <c r="QT500" s="38"/>
      <c r="QU500" s="38"/>
      <c r="QV500" s="38"/>
      <c r="QW500" s="38"/>
      <c r="QX500" s="38"/>
      <c r="QY500" s="38"/>
      <c r="QZ500" s="38"/>
      <c r="RA500" s="38"/>
      <c r="RB500" s="38"/>
      <c r="RC500" s="38"/>
      <c r="RD500" s="38"/>
      <c r="RE500" s="38"/>
      <c r="RF500" s="38"/>
      <c r="RG500" s="38"/>
      <c r="RH500" s="38"/>
      <c r="RI500" s="38"/>
      <c r="RJ500" s="38"/>
      <c r="RK500" s="38"/>
      <c r="RL500" s="38"/>
      <c r="RM500" s="38"/>
      <c r="RN500" s="38"/>
      <c r="RO500" s="38"/>
      <c r="RP500" s="38"/>
      <c r="RQ500" s="38"/>
      <c r="RR500" s="38"/>
      <c r="RS500" s="38"/>
      <c r="RT500" s="38"/>
      <c r="RU500" s="38"/>
      <c r="RV500" s="38"/>
      <c r="RW500" s="38"/>
      <c r="RX500" s="38"/>
      <c r="RY500" s="38"/>
      <c r="RZ500" s="38"/>
      <c r="SA500" s="38"/>
      <c r="SB500" s="38"/>
      <c r="SC500" s="38"/>
      <c r="SD500" s="38"/>
      <c r="SE500" s="38"/>
      <c r="SF500" s="38"/>
      <c r="SG500" s="38"/>
      <c r="SH500" s="38"/>
      <c r="SI500" s="38"/>
      <c r="SJ500" s="38"/>
      <c r="SK500" s="38"/>
      <c r="SL500" s="38"/>
      <c r="SM500" s="38"/>
      <c r="SN500" s="38"/>
      <c r="SO500" s="38"/>
      <c r="SP500" s="38"/>
      <c r="SQ500" s="38"/>
      <c r="SR500" s="38"/>
      <c r="SS500" s="38"/>
      <c r="ST500" s="38"/>
      <c r="SU500" s="38"/>
      <c r="SV500" s="38"/>
      <c r="SW500" s="38"/>
      <c r="SX500" s="38"/>
      <c r="SY500" s="38"/>
      <c r="SZ500" s="38"/>
      <c r="TA500" s="38"/>
      <c r="TB500" s="38"/>
      <c r="TC500" s="38"/>
      <c r="TD500" s="38"/>
      <c r="TE500" s="38"/>
      <c r="TF500" s="38"/>
      <c r="TG500" s="38"/>
      <c r="TH500" s="38"/>
      <c r="TI500" s="38"/>
      <c r="TJ500" s="38"/>
      <c r="TK500" s="38"/>
      <c r="TL500" s="38"/>
      <c r="TM500" s="38"/>
      <c r="TN500" s="38"/>
      <c r="TO500" s="38"/>
      <c r="TP500" s="38"/>
      <c r="TQ500" s="38"/>
      <c r="TR500" s="38"/>
      <c r="TS500" s="38"/>
      <c r="TT500" s="38"/>
      <c r="TU500" s="38"/>
      <c r="TV500" s="38"/>
      <c r="TW500" s="38"/>
      <c r="TX500" s="38"/>
      <c r="TY500" s="38"/>
      <c r="TZ500" s="38"/>
      <c r="UA500" s="38"/>
      <c r="UB500" s="38"/>
      <c r="UC500" s="38"/>
      <c r="UD500" s="38"/>
      <c r="UE500" s="38"/>
      <c r="UF500" s="38"/>
      <c r="UG500" s="38"/>
      <c r="UH500" s="38"/>
      <c r="UI500" s="38"/>
      <c r="UJ500" s="38"/>
      <c r="UK500" s="38"/>
      <c r="UL500" s="38"/>
      <c r="UM500" s="38"/>
      <c r="UN500" s="38"/>
      <c r="UO500" s="38"/>
      <c r="UP500" s="38"/>
      <c r="UQ500" s="38"/>
      <c r="UR500" s="38"/>
      <c r="US500" s="38"/>
      <c r="UT500" s="38"/>
      <c r="UU500" s="38"/>
      <c r="UV500" s="38"/>
      <c r="UW500" s="38"/>
      <c r="UX500" s="38"/>
      <c r="UY500" s="38"/>
      <c r="UZ500" s="38"/>
      <c r="VA500" s="38"/>
      <c r="VB500" s="38"/>
      <c r="VC500" s="38"/>
      <c r="VD500" s="38"/>
      <c r="VE500" s="38"/>
      <c r="VF500" s="38"/>
      <c r="VG500" s="38"/>
      <c r="VH500" s="38"/>
      <c r="VI500" s="38"/>
      <c r="VJ500" s="38"/>
      <c r="VK500" s="38"/>
      <c r="VL500" s="38"/>
      <c r="VM500" s="38"/>
      <c r="VN500" s="38"/>
      <c r="VO500" s="38"/>
      <c r="VP500" s="38"/>
      <c r="VQ500" s="38"/>
      <c r="VR500" s="38"/>
      <c r="VS500" s="38"/>
      <c r="VT500" s="38"/>
      <c r="VU500" s="38"/>
      <c r="VV500" s="38"/>
      <c r="VW500" s="38"/>
      <c r="VX500" s="38"/>
      <c r="VY500" s="38"/>
      <c r="VZ500" s="38"/>
      <c r="WA500" s="38"/>
      <c r="WB500" s="38"/>
      <c r="WC500" s="38"/>
      <c r="WD500" s="38"/>
    </row>
    <row r="501" spans="1:602" s="37" customFormat="1" ht="161.25" customHeight="1">
      <c r="A501" s="507"/>
      <c r="B501" s="603"/>
      <c r="C501" s="536"/>
      <c r="D501" s="51"/>
      <c r="E501" s="52" t="s">
        <v>965</v>
      </c>
      <c r="F501" s="591" t="s">
        <v>136</v>
      </c>
      <c r="G501" s="511">
        <v>43831</v>
      </c>
      <c r="H501" s="592" t="s">
        <v>137</v>
      </c>
      <c r="I501" s="575" t="s">
        <v>14</v>
      </c>
      <c r="J501" s="575" t="s">
        <v>139</v>
      </c>
      <c r="K501" s="575" t="s">
        <v>963</v>
      </c>
      <c r="L501" s="519" t="s">
        <v>202</v>
      </c>
      <c r="M501" s="520">
        <v>2572590</v>
      </c>
      <c r="N501" s="520">
        <v>2572590</v>
      </c>
      <c r="O501" s="520">
        <v>2464800</v>
      </c>
      <c r="P501" s="534">
        <v>2464800</v>
      </c>
      <c r="Q501" s="520">
        <v>2464800</v>
      </c>
      <c r="R501" s="522">
        <v>2464800</v>
      </c>
      <c r="S501" s="514">
        <v>3</v>
      </c>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c r="DG501" s="38"/>
      <c r="DH501" s="38"/>
      <c r="DI501" s="38"/>
      <c r="DJ501" s="38"/>
      <c r="DK501" s="38"/>
      <c r="DL501" s="38"/>
      <c r="DM501" s="38"/>
      <c r="DN501" s="38"/>
      <c r="DO501" s="38"/>
      <c r="DP501" s="38"/>
      <c r="DQ501" s="38"/>
      <c r="DR501" s="38"/>
      <c r="DS501" s="38"/>
      <c r="DT501" s="38"/>
      <c r="DU501" s="38"/>
      <c r="DV501" s="38"/>
      <c r="DW501" s="38"/>
      <c r="DX501" s="38"/>
      <c r="DY501" s="38"/>
      <c r="DZ501" s="38"/>
      <c r="EA501" s="38"/>
      <c r="EB501" s="38"/>
      <c r="EC501" s="38"/>
      <c r="ED501" s="38"/>
      <c r="EE501" s="38"/>
      <c r="EF501" s="38"/>
      <c r="EG501" s="38"/>
      <c r="EH501" s="38"/>
      <c r="EI501" s="38"/>
      <c r="EJ501" s="38"/>
      <c r="EK501" s="38"/>
      <c r="EL501" s="38"/>
      <c r="EM501" s="38"/>
      <c r="EN501" s="38"/>
      <c r="EO501" s="38"/>
      <c r="EP501" s="38"/>
      <c r="EQ501" s="38"/>
      <c r="ER501" s="38"/>
      <c r="ES501" s="38"/>
      <c r="ET501" s="38"/>
      <c r="EU501" s="38"/>
      <c r="EV501" s="38"/>
      <c r="EW501" s="38"/>
      <c r="EX501" s="38"/>
      <c r="EY501" s="38"/>
      <c r="EZ501" s="38"/>
      <c r="FA501" s="38"/>
      <c r="FB501" s="38"/>
      <c r="FC501" s="38"/>
      <c r="FD501" s="38"/>
      <c r="FE501" s="38"/>
      <c r="FF501" s="38"/>
      <c r="FG501" s="38"/>
      <c r="FH501" s="38"/>
      <c r="FI501" s="38"/>
      <c r="FJ501" s="38"/>
      <c r="FK501" s="38"/>
      <c r="FL501" s="38"/>
      <c r="FM501" s="38"/>
      <c r="FN501" s="38"/>
      <c r="FO501" s="38"/>
      <c r="FP501" s="38"/>
      <c r="FQ501" s="38"/>
      <c r="FR501" s="38"/>
      <c r="FS501" s="38"/>
      <c r="FT501" s="38"/>
      <c r="FU501" s="38"/>
      <c r="FV501" s="38"/>
      <c r="FW501" s="38"/>
      <c r="FX501" s="38"/>
      <c r="FY501" s="38"/>
      <c r="FZ501" s="38"/>
      <c r="GA501" s="38"/>
      <c r="GB501" s="38"/>
      <c r="GC501" s="38"/>
      <c r="GD501" s="38"/>
      <c r="GE501" s="38"/>
      <c r="GF501" s="38"/>
      <c r="GG501" s="38"/>
      <c r="GH501" s="38"/>
      <c r="GI501" s="38"/>
      <c r="GJ501" s="38"/>
      <c r="GK501" s="38"/>
      <c r="GL501" s="38"/>
      <c r="GM501" s="38"/>
      <c r="GN501" s="38"/>
      <c r="GO501" s="38"/>
      <c r="GP501" s="38"/>
      <c r="GQ501" s="38"/>
      <c r="GR501" s="38"/>
      <c r="GS501" s="38"/>
      <c r="GT501" s="38"/>
      <c r="GU501" s="38"/>
      <c r="GV501" s="38"/>
      <c r="GW501" s="38"/>
      <c r="GX501" s="38"/>
      <c r="GY501" s="38"/>
      <c r="GZ501" s="38"/>
      <c r="HA501" s="38"/>
      <c r="HB501" s="38"/>
      <c r="HC501" s="38"/>
      <c r="HD501" s="38"/>
      <c r="HE501" s="38"/>
      <c r="HF501" s="38"/>
      <c r="HG501" s="38"/>
      <c r="HH501" s="38"/>
      <c r="HI501" s="38"/>
      <c r="HJ501" s="38"/>
      <c r="HK501" s="38"/>
      <c r="HL501" s="38"/>
      <c r="HM501" s="38"/>
      <c r="HN501" s="38"/>
      <c r="HO501" s="38"/>
      <c r="HP501" s="38"/>
      <c r="HQ501" s="38"/>
      <c r="HR501" s="38"/>
      <c r="HS501" s="38"/>
      <c r="HT501" s="38"/>
      <c r="HU501" s="38"/>
      <c r="HV501" s="38"/>
      <c r="HW501" s="38"/>
      <c r="HX501" s="38"/>
      <c r="HY501" s="38"/>
      <c r="HZ501" s="38"/>
      <c r="IA501" s="38"/>
      <c r="IB501" s="38"/>
      <c r="IC501" s="38"/>
      <c r="ID501" s="38"/>
      <c r="IE501" s="38"/>
      <c r="IF501" s="38"/>
      <c r="IG501" s="38"/>
      <c r="IH501" s="38"/>
      <c r="II501" s="38"/>
      <c r="IJ501" s="38"/>
      <c r="IK501" s="38"/>
      <c r="IL501" s="38"/>
      <c r="IM501" s="38"/>
      <c r="IN501" s="38"/>
      <c r="IO501" s="38"/>
      <c r="IP501" s="38"/>
      <c r="IQ501" s="38"/>
      <c r="IR501" s="38"/>
      <c r="IS501" s="38"/>
      <c r="IT501" s="38"/>
      <c r="IU501" s="38"/>
      <c r="IV501" s="38"/>
      <c r="IW501" s="38"/>
      <c r="IX501" s="38"/>
      <c r="IY501" s="38"/>
      <c r="IZ501" s="38"/>
      <c r="JA501" s="38"/>
      <c r="JB501" s="38"/>
      <c r="JC501" s="38"/>
      <c r="JD501" s="38"/>
      <c r="JE501" s="38"/>
      <c r="JF501" s="38"/>
      <c r="JG501" s="38"/>
      <c r="JH501" s="38"/>
      <c r="JI501" s="38"/>
      <c r="JJ501" s="38"/>
      <c r="JK501" s="38"/>
      <c r="JL501" s="38"/>
      <c r="JM501" s="38"/>
      <c r="JN501" s="38"/>
      <c r="JO501" s="38"/>
      <c r="JP501" s="38"/>
      <c r="JQ501" s="38"/>
      <c r="JR501" s="38"/>
      <c r="JS501" s="38"/>
      <c r="JT501" s="38"/>
      <c r="JU501" s="38"/>
      <c r="JV501" s="38"/>
      <c r="JW501" s="38"/>
      <c r="JX501" s="38"/>
      <c r="JY501" s="38"/>
      <c r="JZ501" s="38"/>
      <c r="KA501" s="38"/>
      <c r="KB501" s="38"/>
      <c r="KC501" s="38"/>
      <c r="KD501" s="38"/>
      <c r="KE501" s="38"/>
      <c r="KF501" s="38"/>
      <c r="KG501" s="38"/>
      <c r="KH501" s="38"/>
      <c r="KI501" s="38"/>
      <c r="KJ501" s="38"/>
      <c r="KK501" s="38"/>
      <c r="KL501" s="38"/>
      <c r="KM501" s="38"/>
      <c r="KN501" s="38"/>
      <c r="KO501" s="38"/>
      <c r="KP501" s="38"/>
      <c r="KQ501" s="38"/>
      <c r="KR501" s="38"/>
      <c r="KS501" s="38"/>
      <c r="KT501" s="38"/>
      <c r="KU501" s="38"/>
      <c r="KV501" s="38"/>
      <c r="KW501" s="38"/>
      <c r="KX501" s="38"/>
      <c r="KY501" s="38"/>
      <c r="KZ501" s="38"/>
      <c r="LA501" s="38"/>
      <c r="LB501" s="38"/>
      <c r="LC501" s="38"/>
      <c r="LD501" s="38"/>
      <c r="LE501" s="38"/>
      <c r="LF501" s="38"/>
      <c r="LG501" s="38"/>
      <c r="LH501" s="38"/>
      <c r="LI501" s="38"/>
      <c r="LJ501" s="38"/>
      <c r="LK501" s="38"/>
      <c r="LL501" s="38"/>
      <c r="LM501" s="38"/>
      <c r="LN501" s="38"/>
      <c r="LO501" s="38"/>
      <c r="LP501" s="38"/>
      <c r="LQ501" s="38"/>
      <c r="LR501" s="38"/>
      <c r="LS501" s="38"/>
      <c r="LT501" s="38"/>
      <c r="LU501" s="38"/>
      <c r="LV501" s="38"/>
      <c r="LW501" s="38"/>
      <c r="LX501" s="38"/>
      <c r="LY501" s="38"/>
      <c r="LZ501" s="38"/>
      <c r="MA501" s="38"/>
      <c r="MB501" s="38"/>
      <c r="MC501" s="38"/>
      <c r="MD501" s="38"/>
      <c r="ME501" s="38"/>
      <c r="MF501" s="38"/>
      <c r="MG501" s="38"/>
      <c r="MH501" s="38"/>
      <c r="MI501" s="38"/>
      <c r="MJ501" s="38"/>
      <c r="MK501" s="38"/>
      <c r="ML501" s="38"/>
      <c r="MM501" s="38"/>
      <c r="MN501" s="38"/>
      <c r="MO501" s="38"/>
      <c r="MP501" s="38"/>
      <c r="MQ501" s="38"/>
      <c r="MR501" s="38"/>
      <c r="MS501" s="38"/>
      <c r="MT501" s="38"/>
      <c r="MU501" s="38"/>
      <c r="MV501" s="38"/>
      <c r="MW501" s="38"/>
      <c r="MX501" s="38"/>
      <c r="MY501" s="38"/>
      <c r="MZ501" s="38"/>
      <c r="NA501" s="38"/>
      <c r="NB501" s="38"/>
      <c r="NC501" s="38"/>
      <c r="ND501" s="38"/>
      <c r="NE501" s="38"/>
      <c r="NF501" s="38"/>
      <c r="NG501" s="38"/>
      <c r="NH501" s="38"/>
      <c r="NI501" s="38"/>
      <c r="NJ501" s="38"/>
      <c r="NK501" s="38"/>
      <c r="NL501" s="38"/>
      <c r="NM501" s="38"/>
      <c r="NN501" s="38"/>
      <c r="NO501" s="38"/>
      <c r="NP501" s="38"/>
      <c r="NQ501" s="38"/>
      <c r="NR501" s="38"/>
      <c r="NS501" s="38"/>
      <c r="NT501" s="38"/>
      <c r="NU501" s="38"/>
      <c r="NV501" s="38"/>
      <c r="NW501" s="38"/>
      <c r="NX501" s="38"/>
      <c r="NY501" s="38"/>
      <c r="NZ501" s="38"/>
      <c r="OA501" s="38"/>
      <c r="OB501" s="38"/>
      <c r="OC501" s="38"/>
      <c r="OD501" s="38"/>
      <c r="OE501" s="38"/>
      <c r="OF501" s="38"/>
      <c r="OG501" s="38"/>
      <c r="OH501" s="38"/>
      <c r="OI501" s="38"/>
      <c r="OJ501" s="38"/>
      <c r="OK501" s="38"/>
      <c r="OL501" s="38"/>
      <c r="OM501" s="38"/>
      <c r="ON501" s="38"/>
      <c r="OO501" s="38"/>
      <c r="OP501" s="38"/>
      <c r="OQ501" s="38"/>
      <c r="OR501" s="38"/>
      <c r="OS501" s="38"/>
      <c r="OT501" s="38"/>
      <c r="OU501" s="38"/>
      <c r="OV501" s="38"/>
      <c r="OW501" s="38"/>
      <c r="OX501" s="38"/>
      <c r="OY501" s="38"/>
      <c r="OZ501" s="38"/>
      <c r="PA501" s="38"/>
      <c r="PB501" s="38"/>
      <c r="PC501" s="38"/>
      <c r="PD501" s="38"/>
      <c r="PE501" s="38"/>
      <c r="PF501" s="38"/>
      <c r="PG501" s="38"/>
      <c r="PH501" s="38"/>
      <c r="PI501" s="38"/>
      <c r="PJ501" s="38"/>
      <c r="PK501" s="38"/>
      <c r="PL501" s="38"/>
      <c r="PM501" s="38"/>
      <c r="PN501" s="38"/>
      <c r="PO501" s="38"/>
      <c r="PP501" s="38"/>
      <c r="PQ501" s="38"/>
      <c r="PR501" s="38"/>
      <c r="PS501" s="38"/>
      <c r="PT501" s="38"/>
      <c r="PU501" s="38"/>
      <c r="PV501" s="38"/>
      <c r="PW501" s="38"/>
      <c r="PX501" s="38"/>
      <c r="PY501" s="38"/>
      <c r="PZ501" s="38"/>
      <c r="QA501" s="38"/>
      <c r="QB501" s="38"/>
      <c r="QC501" s="38"/>
      <c r="QD501" s="38"/>
      <c r="QE501" s="38"/>
      <c r="QF501" s="38"/>
      <c r="QG501" s="38"/>
      <c r="QH501" s="38"/>
      <c r="QI501" s="38"/>
      <c r="QJ501" s="38"/>
      <c r="QK501" s="38"/>
      <c r="QL501" s="38"/>
      <c r="QM501" s="38"/>
      <c r="QN501" s="38"/>
      <c r="QO501" s="38"/>
      <c r="QP501" s="38"/>
      <c r="QQ501" s="38"/>
      <c r="QR501" s="38"/>
      <c r="QS501" s="38"/>
      <c r="QT501" s="38"/>
      <c r="QU501" s="38"/>
      <c r="QV501" s="38"/>
      <c r="QW501" s="38"/>
      <c r="QX501" s="38"/>
      <c r="QY501" s="38"/>
      <c r="QZ501" s="38"/>
      <c r="RA501" s="38"/>
      <c r="RB501" s="38"/>
      <c r="RC501" s="38"/>
      <c r="RD501" s="38"/>
      <c r="RE501" s="38"/>
      <c r="RF501" s="38"/>
      <c r="RG501" s="38"/>
      <c r="RH501" s="38"/>
      <c r="RI501" s="38"/>
      <c r="RJ501" s="38"/>
      <c r="RK501" s="38"/>
      <c r="RL501" s="38"/>
      <c r="RM501" s="38"/>
      <c r="RN501" s="38"/>
      <c r="RO501" s="38"/>
      <c r="RP501" s="38"/>
      <c r="RQ501" s="38"/>
      <c r="RR501" s="38"/>
      <c r="RS501" s="38"/>
      <c r="RT501" s="38"/>
      <c r="RU501" s="38"/>
      <c r="RV501" s="38"/>
      <c r="RW501" s="38"/>
      <c r="RX501" s="38"/>
      <c r="RY501" s="38"/>
      <c r="RZ501" s="38"/>
      <c r="SA501" s="38"/>
      <c r="SB501" s="38"/>
      <c r="SC501" s="38"/>
      <c r="SD501" s="38"/>
      <c r="SE501" s="38"/>
      <c r="SF501" s="38"/>
      <c r="SG501" s="38"/>
      <c r="SH501" s="38"/>
      <c r="SI501" s="38"/>
      <c r="SJ501" s="38"/>
      <c r="SK501" s="38"/>
      <c r="SL501" s="38"/>
      <c r="SM501" s="38"/>
      <c r="SN501" s="38"/>
      <c r="SO501" s="38"/>
      <c r="SP501" s="38"/>
      <c r="SQ501" s="38"/>
      <c r="SR501" s="38"/>
      <c r="SS501" s="38"/>
      <c r="ST501" s="38"/>
      <c r="SU501" s="38"/>
      <c r="SV501" s="38"/>
      <c r="SW501" s="38"/>
      <c r="SX501" s="38"/>
      <c r="SY501" s="38"/>
      <c r="SZ501" s="38"/>
      <c r="TA501" s="38"/>
      <c r="TB501" s="38"/>
      <c r="TC501" s="38"/>
      <c r="TD501" s="38"/>
      <c r="TE501" s="38"/>
      <c r="TF501" s="38"/>
      <c r="TG501" s="38"/>
      <c r="TH501" s="38"/>
      <c r="TI501" s="38"/>
      <c r="TJ501" s="38"/>
      <c r="TK501" s="38"/>
      <c r="TL501" s="38"/>
      <c r="TM501" s="38"/>
      <c r="TN501" s="38"/>
      <c r="TO501" s="38"/>
      <c r="TP501" s="38"/>
      <c r="TQ501" s="38"/>
      <c r="TR501" s="38"/>
      <c r="TS501" s="38"/>
      <c r="TT501" s="38"/>
      <c r="TU501" s="38"/>
      <c r="TV501" s="38"/>
      <c r="TW501" s="38"/>
      <c r="TX501" s="38"/>
      <c r="TY501" s="38"/>
      <c r="TZ501" s="38"/>
      <c r="UA501" s="38"/>
      <c r="UB501" s="38"/>
      <c r="UC501" s="38"/>
      <c r="UD501" s="38"/>
      <c r="UE501" s="38"/>
      <c r="UF501" s="38"/>
      <c r="UG501" s="38"/>
      <c r="UH501" s="38"/>
      <c r="UI501" s="38"/>
      <c r="UJ501" s="38"/>
      <c r="UK501" s="38"/>
      <c r="UL501" s="38"/>
      <c r="UM501" s="38"/>
      <c r="UN501" s="38"/>
      <c r="UO501" s="38"/>
      <c r="UP501" s="38"/>
      <c r="UQ501" s="38"/>
      <c r="UR501" s="38"/>
      <c r="US501" s="38"/>
      <c r="UT501" s="38"/>
      <c r="UU501" s="38"/>
      <c r="UV501" s="38"/>
      <c r="UW501" s="38"/>
      <c r="UX501" s="38"/>
      <c r="UY501" s="38"/>
      <c r="UZ501" s="38"/>
      <c r="VA501" s="38"/>
      <c r="VB501" s="38"/>
      <c r="VC501" s="38"/>
      <c r="VD501" s="38"/>
      <c r="VE501" s="38"/>
      <c r="VF501" s="38"/>
      <c r="VG501" s="38"/>
      <c r="VH501" s="38"/>
      <c r="VI501" s="38"/>
      <c r="VJ501" s="38"/>
      <c r="VK501" s="38"/>
      <c r="VL501" s="38"/>
      <c r="VM501" s="38"/>
      <c r="VN501" s="38"/>
      <c r="VO501" s="38"/>
      <c r="VP501" s="38"/>
      <c r="VQ501" s="38"/>
      <c r="VR501" s="38"/>
      <c r="VS501" s="38"/>
      <c r="VT501" s="38"/>
      <c r="VU501" s="38"/>
      <c r="VV501" s="38"/>
      <c r="VW501" s="38"/>
      <c r="VX501" s="38"/>
      <c r="VY501" s="38"/>
      <c r="VZ501" s="38"/>
      <c r="WA501" s="38"/>
      <c r="WB501" s="38"/>
      <c r="WC501" s="38"/>
      <c r="WD501" s="38"/>
    </row>
    <row r="502" spans="1:602" s="39" customFormat="1" ht="85.5" customHeight="1">
      <c r="A502" s="507"/>
      <c r="B502" s="527" t="s">
        <v>966</v>
      </c>
      <c r="C502" s="527" t="s">
        <v>967</v>
      </c>
      <c r="D502" s="50" t="s">
        <v>787</v>
      </c>
      <c r="E502" s="50" t="s">
        <v>958</v>
      </c>
      <c r="F502" s="50" t="s">
        <v>136</v>
      </c>
      <c r="G502" s="518">
        <v>44274</v>
      </c>
      <c r="H502" s="518">
        <v>44561</v>
      </c>
      <c r="I502" s="64" t="s">
        <v>14</v>
      </c>
      <c r="J502" s="64" t="s">
        <v>139</v>
      </c>
      <c r="K502" s="64" t="s">
        <v>968</v>
      </c>
      <c r="L502" s="64" t="s">
        <v>146</v>
      </c>
      <c r="M502" s="505">
        <f>M503+M504+M505+M506</f>
        <v>1084300</v>
      </c>
      <c r="N502" s="505">
        <f>N503+N504+N505+N506</f>
        <v>1084300</v>
      </c>
      <c r="O502" s="505">
        <f>O503+O504+O506</f>
        <v>1273000</v>
      </c>
      <c r="P502" s="633">
        <f>P503+P504+P506</f>
        <v>1273000</v>
      </c>
      <c r="Q502" s="634">
        <f>Q503+Q504+Q506</f>
        <v>1273000</v>
      </c>
      <c r="R502" s="634">
        <f>R503+R504+R506</f>
        <v>1273000</v>
      </c>
      <c r="S502" s="535"/>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c r="DG502" s="38"/>
      <c r="DH502" s="38"/>
      <c r="DI502" s="38"/>
      <c r="DJ502" s="38"/>
      <c r="DK502" s="38"/>
      <c r="DL502" s="38"/>
      <c r="DM502" s="38"/>
      <c r="DN502" s="38"/>
      <c r="DO502" s="38"/>
      <c r="DP502" s="38"/>
      <c r="DQ502" s="38"/>
      <c r="DR502" s="38"/>
      <c r="DS502" s="38"/>
      <c r="DT502" s="38"/>
      <c r="DU502" s="38"/>
      <c r="DV502" s="38"/>
      <c r="DW502" s="38"/>
      <c r="DX502" s="38"/>
      <c r="DY502" s="38"/>
      <c r="DZ502" s="38"/>
      <c r="EA502" s="38"/>
      <c r="EB502" s="38"/>
      <c r="EC502" s="38"/>
      <c r="ED502" s="38"/>
      <c r="EE502" s="38"/>
      <c r="EF502" s="38"/>
      <c r="EG502" s="38"/>
      <c r="EH502" s="38"/>
      <c r="EI502" s="38"/>
      <c r="EJ502" s="38"/>
      <c r="EK502" s="38"/>
      <c r="EL502" s="38"/>
      <c r="EM502" s="38"/>
      <c r="EN502" s="38"/>
      <c r="EO502" s="38"/>
      <c r="EP502" s="38"/>
      <c r="EQ502" s="38"/>
      <c r="ER502" s="38"/>
      <c r="ES502" s="38"/>
      <c r="ET502" s="38"/>
      <c r="EU502" s="38"/>
      <c r="EV502" s="38"/>
      <c r="EW502" s="38"/>
      <c r="EX502" s="38"/>
      <c r="EY502" s="38"/>
      <c r="EZ502" s="38"/>
      <c r="FA502" s="38"/>
      <c r="FB502" s="38"/>
      <c r="FC502" s="38"/>
      <c r="FD502" s="38"/>
      <c r="FE502" s="38"/>
      <c r="FF502" s="38"/>
      <c r="FG502" s="38"/>
      <c r="FH502" s="38"/>
      <c r="FI502" s="38"/>
      <c r="FJ502" s="38"/>
      <c r="FK502" s="38"/>
      <c r="FL502" s="38"/>
      <c r="FM502" s="38"/>
      <c r="FN502" s="38"/>
      <c r="FO502" s="38"/>
      <c r="FP502" s="38"/>
      <c r="FQ502" s="38"/>
      <c r="FR502" s="38"/>
      <c r="FS502" s="38"/>
      <c r="FT502" s="38"/>
      <c r="FU502" s="38"/>
      <c r="FV502" s="38"/>
      <c r="FW502" s="38"/>
      <c r="FX502" s="38"/>
      <c r="FY502" s="38"/>
      <c r="FZ502" s="38"/>
      <c r="GA502" s="38"/>
      <c r="GB502" s="38"/>
      <c r="GC502" s="38"/>
      <c r="GD502" s="38"/>
      <c r="GE502" s="38"/>
      <c r="GF502" s="38"/>
      <c r="GG502" s="38"/>
      <c r="GH502" s="38"/>
      <c r="GI502" s="38"/>
      <c r="GJ502" s="38"/>
      <c r="GK502" s="38"/>
      <c r="GL502" s="38"/>
      <c r="GM502" s="38"/>
      <c r="GN502" s="38"/>
      <c r="GO502" s="38"/>
      <c r="GP502" s="38"/>
      <c r="GQ502" s="38"/>
      <c r="GR502" s="38"/>
      <c r="GS502" s="38"/>
      <c r="GT502" s="38"/>
      <c r="GU502" s="38"/>
      <c r="GV502" s="38"/>
      <c r="GW502" s="38"/>
      <c r="GX502" s="38"/>
      <c r="GY502" s="38"/>
      <c r="GZ502" s="38"/>
      <c r="HA502" s="38"/>
      <c r="HB502" s="38"/>
      <c r="HC502" s="38"/>
      <c r="HD502" s="38"/>
      <c r="HE502" s="38"/>
      <c r="HF502" s="38"/>
      <c r="HG502" s="38"/>
      <c r="HH502" s="38"/>
      <c r="HI502" s="38"/>
      <c r="HJ502" s="38"/>
      <c r="HK502" s="38"/>
      <c r="HL502" s="38"/>
      <c r="HM502" s="38"/>
      <c r="HN502" s="38"/>
      <c r="HO502" s="38"/>
      <c r="HP502" s="38"/>
      <c r="HQ502" s="38"/>
      <c r="HR502" s="38"/>
      <c r="HS502" s="38"/>
      <c r="HT502" s="38"/>
      <c r="HU502" s="38"/>
      <c r="HV502" s="38"/>
      <c r="HW502" s="38"/>
      <c r="HX502" s="38"/>
      <c r="HY502" s="38"/>
      <c r="HZ502" s="38"/>
      <c r="IA502" s="38"/>
      <c r="IB502" s="38"/>
      <c r="IC502" s="38"/>
      <c r="ID502" s="38"/>
      <c r="IE502" s="38"/>
      <c r="IF502" s="38"/>
      <c r="IG502" s="38"/>
      <c r="IH502" s="38"/>
      <c r="II502" s="38"/>
      <c r="IJ502" s="38"/>
      <c r="IK502" s="38"/>
      <c r="IL502" s="38"/>
      <c r="IM502" s="38"/>
      <c r="IN502" s="38"/>
      <c r="IO502" s="38"/>
      <c r="IP502" s="38"/>
      <c r="IQ502" s="38"/>
      <c r="IR502" s="38"/>
      <c r="IS502" s="38"/>
      <c r="IT502" s="38"/>
      <c r="IU502" s="38"/>
      <c r="IV502" s="38"/>
      <c r="IW502" s="38"/>
      <c r="IX502" s="38"/>
      <c r="IY502" s="38"/>
      <c r="IZ502" s="38"/>
      <c r="JA502" s="38"/>
      <c r="JB502" s="38"/>
      <c r="JC502" s="38"/>
      <c r="JD502" s="38"/>
      <c r="JE502" s="38"/>
      <c r="JF502" s="38"/>
      <c r="JG502" s="38"/>
      <c r="JH502" s="38"/>
      <c r="JI502" s="38"/>
      <c r="JJ502" s="38"/>
      <c r="JK502" s="38"/>
      <c r="JL502" s="38"/>
      <c r="JM502" s="38"/>
      <c r="JN502" s="38"/>
      <c r="JO502" s="38"/>
      <c r="JP502" s="38"/>
      <c r="JQ502" s="38"/>
      <c r="JR502" s="38"/>
      <c r="JS502" s="38"/>
      <c r="JT502" s="38"/>
      <c r="JU502" s="38"/>
      <c r="JV502" s="38"/>
      <c r="JW502" s="38"/>
      <c r="JX502" s="38"/>
      <c r="JY502" s="38"/>
      <c r="JZ502" s="38"/>
      <c r="KA502" s="38"/>
      <c r="KB502" s="38"/>
      <c r="KC502" s="38"/>
      <c r="KD502" s="38"/>
      <c r="KE502" s="38"/>
      <c r="KF502" s="38"/>
      <c r="KG502" s="38"/>
      <c r="KH502" s="38"/>
      <c r="KI502" s="38"/>
      <c r="KJ502" s="38"/>
      <c r="KK502" s="38"/>
      <c r="KL502" s="38"/>
      <c r="KM502" s="38"/>
      <c r="KN502" s="38"/>
      <c r="KO502" s="38"/>
      <c r="KP502" s="38"/>
      <c r="KQ502" s="38"/>
      <c r="KR502" s="38"/>
      <c r="KS502" s="38"/>
      <c r="KT502" s="38"/>
      <c r="KU502" s="38"/>
      <c r="KV502" s="38"/>
      <c r="KW502" s="38"/>
      <c r="KX502" s="38"/>
      <c r="KY502" s="38"/>
      <c r="KZ502" s="38"/>
      <c r="LA502" s="38"/>
      <c r="LB502" s="38"/>
      <c r="LC502" s="38"/>
      <c r="LD502" s="38"/>
      <c r="LE502" s="38"/>
      <c r="LF502" s="38"/>
      <c r="LG502" s="38"/>
      <c r="LH502" s="38"/>
      <c r="LI502" s="38"/>
      <c r="LJ502" s="38"/>
      <c r="LK502" s="38"/>
      <c r="LL502" s="38"/>
      <c r="LM502" s="38"/>
      <c r="LN502" s="38"/>
      <c r="LO502" s="38"/>
      <c r="LP502" s="38"/>
      <c r="LQ502" s="38"/>
      <c r="LR502" s="38"/>
      <c r="LS502" s="38"/>
      <c r="LT502" s="38"/>
      <c r="LU502" s="38"/>
      <c r="LV502" s="38"/>
      <c r="LW502" s="38"/>
      <c r="LX502" s="38"/>
      <c r="LY502" s="38"/>
      <c r="LZ502" s="38"/>
      <c r="MA502" s="38"/>
      <c r="MB502" s="38"/>
      <c r="MC502" s="38"/>
      <c r="MD502" s="38"/>
      <c r="ME502" s="38"/>
      <c r="MF502" s="38"/>
      <c r="MG502" s="38"/>
      <c r="MH502" s="38"/>
      <c r="MI502" s="38"/>
      <c r="MJ502" s="38"/>
      <c r="MK502" s="38"/>
      <c r="ML502" s="38"/>
      <c r="MM502" s="38"/>
      <c r="MN502" s="38"/>
      <c r="MO502" s="38"/>
      <c r="MP502" s="38"/>
      <c r="MQ502" s="38"/>
      <c r="MR502" s="38"/>
      <c r="MS502" s="38"/>
      <c r="MT502" s="38"/>
      <c r="MU502" s="38"/>
      <c r="MV502" s="38"/>
      <c r="MW502" s="38"/>
      <c r="MX502" s="38"/>
      <c r="MY502" s="38"/>
      <c r="MZ502" s="38"/>
      <c r="NA502" s="38"/>
      <c r="NB502" s="38"/>
      <c r="NC502" s="38"/>
      <c r="ND502" s="38"/>
      <c r="NE502" s="38"/>
      <c r="NF502" s="38"/>
      <c r="NG502" s="38"/>
      <c r="NH502" s="38"/>
      <c r="NI502" s="38"/>
      <c r="NJ502" s="38"/>
      <c r="NK502" s="38"/>
      <c r="NL502" s="38"/>
      <c r="NM502" s="38"/>
      <c r="NN502" s="38"/>
      <c r="NO502" s="38"/>
      <c r="NP502" s="38"/>
      <c r="NQ502" s="38"/>
      <c r="NR502" s="38"/>
      <c r="NS502" s="38"/>
      <c r="NT502" s="38"/>
      <c r="NU502" s="38"/>
      <c r="NV502" s="38"/>
      <c r="NW502" s="38"/>
      <c r="NX502" s="38"/>
      <c r="NY502" s="38"/>
      <c r="NZ502" s="38"/>
      <c r="OA502" s="38"/>
      <c r="OB502" s="38"/>
      <c r="OC502" s="38"/>
      <c r="OD502" s="38"/>
      <c r="OE502" s="38"/>
      <c r="OF502" s="38"/>
      <c r="OG502" s="38"/>
      <c r="OH502" s="38"/>
      <c r="OI502" s="38"/>
      <c r="OJ502" s="38"/>
      <c r="OK502" s="38"/>
      <c r="OL502" s="38"/>
      <c r="OM502" s="38"/>
      <c r="ON502" s="38"/>
      <c r="OO502" s="38"/>
      <c r="OP502" s="38"/>
      <c r="OQ502" s="38"/>
      <c r="OR502" s="38"/>
      <c r="OS502" s="38"/>
      <c r="OT502" s="38"/>
      <c r="OU502" s="38"/>
      <c r="OV502" s="38"/>
      <c r="OW502" s="38"/>
      <c r="OX502" s="38"/>
      <c r="OY502" s="38"/>
      <c r="OZ502" s="38"/>
      <c r="PA502" s="38"/>
      <c r="PB502" s="38"/>
      <c r="PC502" s="38"/>
      <c r="PD502" s="38"/>
      <c r="PE502" s="38"/>
      <c r="PF502" s="38"/>
      <c r="PG502" s="38"/>
      <c r="PH502" s="38"/>
      <c r="PI502" s="38"/>
      <c r="PJ502" s="38"/>
      <c r="PK502" s="38"/>
      <c r="PL502" s="38"/>
      <c r="PM502" s="38"/>
      <c r="PN502" s="38"/>
      <c r="PO502" s="38"/>
      <c r="PP502" s="38"/>
      <c r="PQ502" s="38"/>
      <c r="PR502" s="38"/>
      <c r="PS502" s="38"/>
      <c r="PT502" s="38"/>
      <c r="PU502" s="38"/>
      <c r="PV502" s="38"/>
      <c r="PW502" s="38"/>
      <c r="PX502" s="38"/>
      <c r="PY502" s="38"/>
      <c r="PZ502" s="38"/>
      <c r="QA502" s="38"/>
      <c r="QB502" s="38"/>
      <c r="QC502" s="38"/>
      <c r="QD502" s="38"/>
      <c r="QE502" s="38"/>
      <c r="QF502" s="38"/>
      <c r="QG502" s="38"/>
      <c r="QH502" s="38"/>
      <c r="QI502" s="38"/>
      <c r="QJ502" s="38"/>
      <c r="QK502" s="38"/>
      <c r="QL502" s="38"/>
      <c r="QM502" s="38"/>
      <c r="QN502" s="38"/>
      <c r="QO502" s="38"/>
      <c r="QP502" s="38"/>
      <c r="QQ502" s="38"/>
      <c r="QR502" s="38"/>
      <c r="QS502" s="38"/>
      <c r="QT502" s="38"/>
      <c r="QU502" s="38"/>
      <c r="QV502" s="38"/>
      <c r="QW502" s="38"/>
      <c r="QX502" s="38"/>
      <c r="QY502" s="38"/>
      <c r="QZ502" s="38"/>
      <c r="RA502" s="38"/>
      <c r="RB502" s="38"/>
      <c r="RC502" s="38"/>
      <c r="RD502" s="38"/>
      <c r="RE502" s="38"/>
      <c r="RF502" s="38"/>
      <c r="RG502" s="38"/>
      <c r="RH502" s="38"/>
      <c r="RI502" s="38"/>
      <c r="RJ502" s="38"/>
      <c r="RK502" s="38"/>
      <c r="RL502" s="38"/>
      <c r="RM502" s="38"/>
      <c r="RN502" s="38"/>
      <c r="RO502" s="38"/>
      <c r="RP502" s="38"/>
      <c r="RQ502" s="38"/>
      <c r="RR502" s="38"/>
      <c r="RS502" s="38"/>
      <c r="RT502" s="38"/>
      <c r="RU502" s="38"/>
      <c r="RV502" s="38"/>
      <c r="RW502" s="38"/>
      <c r="RX502" s="38"/>
      <c r="RY502" s="38"/>
      <c r="RZ502" s="38"/>
      <c r="SA502" s="38"/>
      <c r="SB502" s="38"/>
      <c r="SC502" s="38"/>
      <c r="SD502" s="38"/>
      <c r="SE502" s="38"/>
      <c r="SF502" s="38"/>
      <c r="SG502" s="38"/>
      <c r="SH502" s="38"/>
      <c r="SI502" s="38"/>
      <c r="SJ502" s="38"/>
      <c r="SK502" s="38"/>
      <c r="SL502" s="38"/>
      <c r="SM502" s="38"/>
      <c r="SN502" s="38"/>
      <c r="SO502" s="38"/>
      <c r="SP502" s="38"/>
      <c r="SQ502" s="38"/>
      <c r="SR502" s="38"/>
      <c r="SS502" s="38"/>
      <c r="ST502" s="38"/>
      <c r="SU502" s="38"/>
      <c r="SV502" s="38"/>
      <c r="SW502" s="38"/>
      <c r="SX502" s="38"/>
      <c r="SY502" s="38"/>
      <c r="SZ502" s="38"/>
      <c r="TA502" s="38"/>
      <c r="TB502" s="38"/>
      <c r="TC502" s="38"/>
      <c r="TD502" s="38"/>
      <c r="TE502" s="38"/>
      <c r="TF502" s="38"/>
      <c r="TG502" s="38"/>
      <c r="TH502" s="38"/>
      <c r="TI502" s="38"/>
      <c r="TJ502" s="38"/>
      <c r="TK502" s="38"/>
      <c r="TL502" s="38"/>
      <c r="TM502" s="38"/>
      <c r="TN502" s="38"/>
      <c r="TO502" s="38"/>
      <c r="TP502" s="38"/>
      <c r="TQ502" s="38"/>
      <c r="TR502" s="38"/>
      <c r="TS502" s="38"/>
      <c r="TT502" s="38"/>
      <c r="TU502" s="38"/>
      <c r="TV502" s="38"/>
      <c r="TW502" s="38"/>
      <c r="TX502" s="38"/>
      <c r="TY502" s="38"/>
      <c r="TZ502" s="38"/>
      <c r="UA502" s="38"/>
      <c r="UB502" s="38"/>
      <c r="UC502" s="38"/>
      <c r="UD502" s="38"/>
      <c r="UE502" s="38"/>
      <c r="UF502" s="38"/>
      <c r="UG502" s="38"/>
      <c r="UH502" s="38"/>
      <c r="UI502" s="38"/>
      <c r="UJ502" s="38"/>
      <c r="UK502" s="38"/>
      <c r="UL502" s="38"/>
      <c r="UM502" s="38"/>
      <c r="UN502" s="38"/>
      <c r="UO502" s="38"/>
      <c r="UP502" s="38"/>
      <c r="UQ502" s="38"/>
      <c r="UR502" s="38"/>
      <c r="US502" s="38"/>
      <c r="UT502" s="38"/>
      <c r="UU502" s="38"/>
      <c r="UV502" s="38"/>
      <c r="UW502" s="38"/>
      <c r="UX502" s="38"/>
      <c r="UY502" s="38"/>
      <c r="UZ502" s="38"/>
      <c r="VA502" s="38"/>
      <c r="VB502" s="38"/>
      <c r="VC502" s="38"/>
      <c r="VD502" s="38"/>
      <c r="VE502" s="38"/>
      <c r="VF502" s="38"/>
      <c r="VG502" s="38"/>
      <c r="VH502" s="38"/>
      <c r="VI502" s="38"/>
      <c r="VJ502" s="38"/>
      <c r="VK502" s="38"/>
      <c r="VL502" s="38"/>
      <c r="VM502" s="38"/>
      <c r="VN502" s="38"/>
      <c r="VO502" s="38"/>
      <c r="VP502" s="38"/>
      <c r="VQ502" s="38"/>
      <c r="VR502" s="38"/>
      <c r="VS502" s="38"/>
      <c r="VT502" s="38"/>
      <c r="VU502" s="38"/>
      <c r="VV502" s="38"/>
      <c r="VW502" s="38"/>
      <c r="VX502" s="38"/>
      <c r="VY502" s="38"/>
      <c r="VZ502" s="38"/>
      <c r="WA502" s="38"/>
      <c r="WB502" s="38"/>
      <c r="WC502" s="38"/>
      <c r="WD502" s="38"/>
    </row>
    <row r="503" spans="1:602" s="37" customFormat="1" ht="15">
      <c r="A503" s="507"/>
      <c r="B503" s="530"/>
      <c r="C503" s="530"/>
      <c r="D503" s="531"/>
      <c r="E503" s="531"/>
      <c r="F503" s="531"/>
      <c r="G503" s="556"/>
      <c r="H503" s="556"/>
      <c r="I503" s="533" t="s">
        <v>14</v>
      </c>
      <c r="J503" s="533" t="s">
        <v>139</v>
      </c>
      <c r="K503" s="533" t="s">
        <v>968</v>
      </c>
      <c r="L503" s="533" t="s">
        <v>144</v>
      </c>
      <c r="M503" s="520">
        <v>167200</v>
      </c>
      <c r="N503" s="520">
        <v>167200</v>
      </c>
      <c r="O503" s="520">
        <v>220600</v>
      </c>
      <c r="P503" s="534">
        <v>220600</v>
      </c>
      <c r="Q503" s="520">
        <v>220600</v>
      </c>
      <c r="R503" s="520">
        <v>220600</v>
      </c>
      <c r="S503" s="535">
        <v>3</v>
      </c>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c r="DG503" s="38"/>
      <c r="DH503" s="38"/>
      <c r="DI503" s="38"/>
      <c r="DJ503" s="38"/>
      <c r="DK503" s="38"/>
      <c r="DL503" s="38"/>
      <c r="DM503" s="38"/>
      <c r="DN503" s="38"/>
      <c r="DO503" s="38"/>
      <c r="DP503" s="38"/>
      <c r="DQ503" s="38"/>
      <c r="DR503" s="38"/>
      <c r="DS503" s="38"/>
      <c r="DT503" s="38"/>
      <c r="DU503" s="38"/>
      <c r="DV503" s="38"/>
      <c r="DW503" s="38"/>
      <c r="DX503" s="38"/>
      <c r="DY503" s="38"/>
      <c r="DZ503" s="38"/>
      <c r="EA503" s="38"/>
      <c r="EB503" s="38"/>
      <c r="EC503" s="38"/>
      <c r="ED503" s="38"/>
      <c r="EE503" s="38"/>
      <c r="EF503" s="38"/>
      <c r="EG503" s="38"/>
      <c r="EH503" s="38"/>
      <c r="EI503" s="38"/>
      <c r="EJ503" s="38"/>
      <c r="EK503" s="38"/>
      <c r="EL503" s="38"/>
      <c r="EM503" s="38"/>
      <c r="EN503" s="38"/>
      <c r="EO503" s="38"/>
      <c r="EP503" s="38"/>
      <c r="EQ503" s="38"/>
      <c r="ER503" s="38"/>
      <c r="ES503" s="38"/>
      <c r="ET503" s="38"/>
      <c r="EU503" s="38"/>
      <c r="EV503" s="38"/>
      <c r="EW503" s="38"/>
      <c r="EX503" s="38"/>
      <c r="EY503" s="38"/>
      <c r="EZ503" s="38"/>
      <c r="FA503" s="38"/>
      <c r="FB503" s="38"/>
      <c r="FC503" s="38"/>
      <c r="FD503" s="38"/>
      <c r="FE503" s="38"/>
      <c r="FF503" s="38"/>
      <c r="FG503" s="38"/>
      <c r="FH503" s="38"/>
      <c r="FI503" s="38"/>
      <c r="FJ503" s="38"/>
      <c r="FK503" s="38"/>
      <c r="FL503" s="38"/>
      <c r="FM503" s="38"/>
      <c r="FN503" s="38"/>
      <c r="FO503" s="38"/>
      <c r="FP503" s="38"/>
      <c r="FQ503" s="38"/>
      <c r="FR503" s="38"/>
      <c r="FS503" s="38"/>
      <c r="FT503" s="38"/>
      <c r="FU503" s="38"/>
      <c r="FV503" s="38"/>
      <c r="FW503" s="38"/>
      <c r="FX503" s="38"/>
      <c r="FY503" s="38"/>
      <c r="FZ503" s="38"/>
      <c r="GA503" s="38"/>
      <c r="GB503" s="38"/>
      <c r="GC503" s="38"/>
      <c r="GD503" s="38"/>
      <c r="GE503" s="38"/>
      <c r="GF503" s="38"/>
      <c r="GG503" s="38"/>
      <c r="GH503" s="38"/>
      <c r="GI503" s="38"/>
      <c r="GJ503" s="38"/>
      <c r="GK503" s="38"/>
      <c r="GL503" s="38"/>
      <c r="GM503" s="38"/>
      <c r="GN503" s="38"/>
      <c r="GO503" s="38"/>
      <c r="GP503" s="38"/>
      <c r="GQ503" s="38"/>
      <c r="GR503" s="38"/>
      <c r="GS503" s="38"/>
      <c r="GT503" s="38"/>
      <c r="GU503" s="38"/>
      <c r="GV503" s="38"/>
      <c r="GW503" s="38"/>
      <c r="GX503" s="38"/>
      <c r="GY503" s="38"/>
      <c r="GZ503" s="38"/>
      <c r="HA503" s="38"/>
      <c r="HB503" s="38"/>
      <c r="HC503" s="38"/>
      <c r="HD503" s="38"/>
      <c r="HE503" s="38"/>
      <c r="HF503" s="38"/>
      <c r="HG503" s="38"/>
      <c r="HH503" s="38"/>
      <c r="HI503" s="38"/>
      <c r="HJ503" s="38"/>
      <c r="HK503" s="38"/>
      <c r="HL503" s="38"/>
      <c r="HM503" s="38"/>
      <c r="HN503" s="38"/>
      <c r="HO503" s="38"/>
      <c r="HP503" s="38"/>
      <c r="HQ503" s="38"/>
      <c r="HR503" s="38"/>
      <c r="HS503" s="38"/>
      <c r="HT503" s="38"/>
      <c r="HU503" s="38"/>
      <c r="HV503" s="38"/>
      <c r="HW503" s="38"/>
      <c r="HX503" s="38"/>
      <c r="HY503" s="38"/>
      <c r="HZ503" s="38"/>
      <c r="IA503" s="38"/>
      <c r="IB503" s="38"/>
      <c r="IC503" s="38"/>
      <c r="ID503" s="38"/>
      <c r="IE503" s="38"/>
      <c r="IF503" s="38"/>
      <c r="IG503" s="38"/>
      <c r="IH503" s="38"/>
      <c r="II503" s="38"/>
      <c r="IJ503" s="38"/>
      <c r="IK503" s="38"/>
      <c r="IL503" s="38"/>
      <c r="IM503" s="38"/>
      <c r="IN503" s="38"/>
      <c r="IO503" s="38"/>
      <c r="IP503" s="38"/>
      <c r="IQ503" s="38"/>
      <c r="IR503" s="38"/>
      <c r="IS503" s="38"/>
      <c r="IT503" s="38"/>
      <c r="IU503" s="38"/>
      <c r="IV503" s="38"/>
      <c r="IW503" s="38"/>
      <c r="IX503" s="38"/>
      <c r="IY503" s="38"/>
      <c r="IZ503" s="38"/>
      <c r="JA503" s="38"/>
      <c r="JB503" s="38"/>
      <c r="JC503" s="38"/>
      <c r="JD503" s="38"/>
      <c r="JE503" s="38"/>
      <c r="JF503" s="38"/>
      <c r="JG503" s="38"/>
      <c r="JH503" s="38"/>
      <c r="JI503" s="38"/>
      <c r="JJ503" s="38"/>
      <c r="JK503" s="38"/>
      <c r="JL503" s="38"/>
      <c r="JM503" s="38"/>
      <c r="JN503" s="38"/>
      <c r="JO503" s="38"/>
      <c r="JP503" s="38"/>
      <c r="JQ503" s="38"/>
      <c r="JR503" s="38"/>
      <c r="JS503" s="38"/>
      <c r="JT503" s="38"/>
      <c r="JU503" s="38"/>
      <c r="JV503" s="38"/>
      <c r="JW503" s="38"/>
      <c r="JX503" s="38"/>
      <c r="JY503" s="38"/>
      <c r="JZ503" s="38"/>
      <c r="KA503" s="38"/>
      <c r="KB503" s="38"/>
      <c r="KC503" s="38"/>
      <c r="KD503" s="38"/>
      <c r="KE503" s="38"/>
      <c r="KF503" s="38"/>
      <c r="KG503" s="38"/>
      <c r="KH503" s="38"/>
      <c r="KI503" s="38"/>
      <c r="KJ503" s="38"/>
      <c r="KK503" s="38"/>
      <c r="KL503" s="38"/>
      <c r="KM503" s="38"/>
      <c r="KN503" s="38"/>
      <c r="KO503" s="38"/>
      <c r="KP503" s="38"/>
      <c r="KQ503" s="38"/>
      <c r="KR503" s="38"/>
      <c r="KS503" s="38"/>
      <c r="KT503" s="38"/>
      <c r="KU503" s="38"/>
      <c r="KV503" s="38"/>
      <c r="KW503" s="38"/>
      <c r="KX503" s="38"/>
      <c r="KY503" s="38"/>
      <c r="KZ503" s="38"/>
      <c r="LA503" s="38"/>
      <c r="LB503" s="38"/>
      <c r="LC503" s="38"/>
      <c r="LD503" s="38"/>
      <c r="LE503" s="38"/>
      <c r="LF503" s="38"/>
      <c r="LG503" s="38"/>
      <c r="LH503" s="38"/>
      <c r="LI503" s="38"/>
      <c r="LJ503" s="38"/>
      <c r="LK503" s="38"/>
      <c r="LL503" s="38"/>
      <c r="LM503" s="38"/>
      <c r="LN503" s="38"/>
      <c r="LO503" s="38"/>
      <c r="LP503" s="38"/>
      <c r="LQ503" s="38"/>
      <c r="LR503" s="38"/>
      <c r="LS503" s="38"/>
      <c r="LT503" s="38"/>
      <c r="LU503" s="38"/>
      <c r="LV503" s="38"/>
      <c r="LW503" s="38"/>
      <c r="LX503" s="38"/>
      <c r="LY503" s="38"/>
      <c r="LZ503" s="38"/>
      <c r="MA503" s="38"/>
      <c r="MB503" s="38"/>
      <c r="MC503" s="38"/>
      <c r="MD503" s="38"/>
      <c r="ME503" s="38"/>
      <c r="MF503" s="38"/>
      <c r="MG503" s="38"/>
      <c r="MH503" s="38"/>
      <c r="MI503" s="38"/>
      <c r="MJ503" s="38"/>
      <c r="MK503" s="38"/>
      <c r="ML503" s="38"/>
      <c r="MM503" s="38"/>
      <c r="MN503" s="38"/>
      <c r="MO503" s="38"/>
      <c r="MP503" s="38"/>
      <c r="MQ503" s="38"/>
      <c r="MR503" s="38"/>
      <c r="MS503" s="38"/>
      <c r="MT503" s="38"/>
      <c r="MU503" s="38"/>
      <c r="MV503" s="38"/>
      <c r="MW503" s="38"/>
      <c r="MX503" s="38"/>
      <c r="MY503" s="38"/>
      <c r="MZ503" s="38"/>
      <c r="NA503" s="38"/>
      <c r="NB503" s="38"/>
      <c r="NC503" s="38"/>
      <c r="ND503" s="38"/>
      <c r="NE503" s="38"/>
      <c r="NF503" s="38"/>
      <c r="NG503" s="38"/>
      <c r="NH503" s="38"/>
      <c r="NI503" s="38"/>
      <c r="NJ503" s="38"/>
      <c r="NK503" s="38"/>
      <c r="NL503" s="38"/>
      <c r="NM503" s="38"/>
      <c r="NN503" s="38"/>
      <c r="NO503" s="38"/>
      <c r="NP503" s="38"/>
      <c r="NQ503" s="38"/>
      <c r="NR503" s="38"/>
      <c r="NS503" s="38"/>
      <c r="NT503" s="38"/>
      <c r="NU503" s="38"/>
      <c r="NV503" s="38"/>
      <c r="NW503" s="38"/>
      <c r="NX503" s="38"/>
      <c r="NY503" s="38"/>
      <c r="NZ503" s="38"/>
      <c r="OA503" s="38"/>
      <c r="OB503" s="38"/>
      <c r="OC503" s="38"/>
      <c r="OD503" s="38"/>
      <c r="OE503" s="38"/>
      <c r="OF503" s="38"/>
      <c r="OG503" s="38"/>
      <c r="OH503" s="38"/>
      <c r="OI503" s="38"/>
      <c r="OJ503" s="38"/>
      <c r="OK503" s="38"/>
      <c r="OL503" s="38"/>
      <c r="OM503" s="38"/>
      <c r="ON503" s="38"/>
      <c r="OO503" s="38"/>
      <c r="OP503" s="38"/>
      <c r="OQ503" s="38"/>
      <c r="OR503" s="38"/>
      <c r="OS503" s="38"/>
      <c r="OT503" s="38"/>
      <c r="OU503" s="38"/>
      <c r="OV503" s="38"/>
      <c r="OW503" s="38"/>
      <c r="OX503" s="38"/>
      <c r="OY503" s="38"/>
      <c r="OZ503" s="38"/>
      <c r="PA503" s="38"/>
      <c r="PB503" s="38"/>
      <c r="PC503" s="38"/>
      <c r="PD503" s="38"/>
      <c r="PE503" s="38"/>
      <c r="PF503" s="38"/>
      <c r="PG503" s="38"/>
      <c r="PH503" s="38"/>
      <c r="PI503" s="38"/>
      <c r="PJ503" s="38"/>
      <c r="PK503" s="38"/>
      <c r="PL503" s="38"/>
      <c r="PM503" s="38"/>
      <c r="PN503" s="38"/>
      <c r="PO503" s="38"/>
      <c r="PP503" s="38"/>
      <c r="PQ503" s="38"/>
      <c r="PR503" s="38"/>
      <c r="PS503" s="38"/>
      <c r="PT503" s="38"/>
      <c r="PU503" s="38"/>
      <c r="PV503" s="38"/>
      <c r="PW503" s="38"/>
      <c r="PX503" s="38"/>
      <c r="PY503" s="38"/>
      <c r="PZ503" s="38"/>
      <c r="QA503" s="38"/>
      <c r="QB503" s="38"/>
      <c r="QC503" s="38"/>
      <c r="QD503" s="38"/>
      <c r="QE503" s="38"/>
      <c r="QF503" s="38"/>
      <c r="QG503" s="38"/>
      <c r="QH503" s="38"/>
      <c r="QI503" s="38"/>
      <c r="QJ503" s="38"/>
      <c r="QK503" s="38"/>
      <c r="QL503" s="38"/>
      <c r="QM503" s="38"/>
      <c r="QN503" s="38"/>
      <c r="QO503" s="38"/>
      <c r="QP503" s="38"/>
      <c r="QQ503" s="38"/>
      <c r="QR503" s="38"/>
      <c r="QS503" s="38"/>
      <c r="QT503" s="38"/>
      <c r="QU503" s="38"/>
      <c r="QV503" s="38"/>
      <c r="QW503" s="38"/>
      <c r="QX503" s="38"/>
      <c r="QY503" s="38"/>
      <c r="QZ503" s="38"/>
      <c r="RA503" s="38"/>
      <c r="RB503" s="38"/>
      <c r="RC503" s="38"/>
      <c r="RD503" s="38"/>
      <c r="RE503" s="38"/>
      <c r="RF503" s="38"/>
      <c r="RG503" s="38"/>
      <c r="RH503" s="38"/>
      <c r="RI503" s="38"/>
      <c r="RJ503" s="38"/>
      <c r="RK503" s="38"/>
      <c r="RL503" s="38"/>
      <c r="RM503" s="38"/>
      <c r="RN503" s="38"/>
      <c r="RO503" s="38"/>
      <c r="RP503" s="38"/>
      <c r="RQ503" s="38"/>
      <c r="RR503" s="38"/>
      <c r="RS503" s="38"/>
      <c r="RT503" s="38"/>
      <c r="RU503" s="38"/>
      <c r="RV503" s="38"/>
      <c r="RW503" s="38"/>
      <c r="RX503" s="38"/>
      <c r="RY503" s="38"/>
      <c r="RZ503" s="38"/>
      <c r="SA503" s="38"/>
      <c r="SB503" s="38"/>
      <c r="SC503" s="38"/>
      <c r="SD503" s="38"/>
      <c r="SE503" s="38"/>
      <c r="SF503" s="38"/>
      <c r="SG503" s="38"/>
      <c r="SH503" s="38"/>
      <c r="SI503" s="38"/>
      <c r="SJ503" s="38"/>
      <c r="SK503" s="38"/>
      <c r="SL503" s="38"/>
      <c r="SM503" s="38"/>
      <c r="SN503" s="38"/>
      <c r="SO503" s="38"/>
      <c r="SP503" s="38"/>
      <c r="SQ503" s="38"/>
      <c r="SR503" s="38"/>
      <c r="SS503" s="38"/>
      <c r="ST503" s="38"/>
      <c r="SU503" s="38"/>
      <c r="SV503" s="38"/>
      <c r="SW503" s="38"/>
      <c r="SX503" s="38"/>
      <c r="SY503" s="38"/>
      <c r="SZ503" s="38"/>
      <c r="TA503" s="38"/>
      <c r="TB503" s="38"/>
      <c r="TC503" s="38"/>
      <c r="TD503" s="38"/>
      <c r="TE503" s="38"/>
      <c r="TF503" s="38"/>
      <c r="TG503" s="38"/>
      <c r="TH503" s="38"/>
      <c r="TI503" s="38"/>
      <c r="TJ503" s="38"/>
      <c r="TK503" s="38"/>
      <c r="TL503" s="38"/>
      <c r="TM503" s="38"/>
      <c r="TN503" s="38"/>
      <c r="TO503" s="38"/>
      <c r="TP503" s="38"/>
      <c r="TQ503" s="38"/>
      <c r="TR503" s="38"/>
      <c r="TS503" s="38"/>
      <c r="TT503" s="38"/>
      <c r="TU503" s="38"/>
      <c r="TV503" s="38"/>
      <c r="TW503" s="38"/>
      <c r="TX503" s="38"/>
      <c r="TY503" s="38"/>
      <c r="TZ503" s="38"/>
      <c r="UA503" s="38"/>
      <c r="UB503" s="38"/>
      <c r="UC503" s="38"/>
      <c r="UD503" s="38"/>
      <c r="UE503" s="38"/>
      <c r="UF503" s="38"/>
      <c r="UG503" s="38"/>
      <c r="UH503" s="38"/>
      <c r="UI503" s="38"/>
      <c r="UJ503" s="38"/>
      <c r="UK503" s="38"/>
      <c r="UL503" s="38"/>
      <c r="UM503" s="38"/>
      <c r="UN503" s="38"/>
      <c r="UO503" s="38"/>
      <c r="UP503" s="38"/>
      <c r="UQ503" s="38"/>
      <c r="UR503" s="38"/>
      <c r="US503" s="38"/>
      <c r="UT503" s="38"/>
      <c r="UU503" s="38"/>
      <c r="UV503" s="38"/>
      <c r="UW503" s="38"/>
      <c r="UX503" s="38"/>
      <c r="UY503" s="38"/>
      <c r="UZ503" s="38"/>
      <c r="VA503" s="38"/>
      <c r="VB503" s="38"/>
      <c r="VC503" s="38"/>
      <c r="VD503" s="38"/>
      <c r="VE503" s="38"/>
      <c r="VF503" s="38"/>
      <c r="VG503" s="38"/>
      <c r="VH503" s="38"/>
      <c r="VI503" s="38"/>
      <c r="VJ503" s="38"/>
      <c r="VK503" s="38"/>
      <c r="VL503" s="38"/>
      <c r="VM503" s="38"/>
      <c r="VN503" s="38"/>
      <c r="VO503" s="38"/>
      <c r="VP503" s="38"/>
      <c r="VQ503" s="38"/>
      <c r="VR503" s="38"/>
      <c r="VS503" s="38"/>
      <c r="VT503" s="38"/>
      <c r="VU503" s="38"/>
      <c r="VV503" s="38"/>
      <c r="VW503" s="38"/>
      <c r="VX503" s="38"/>
      <c r="VY503" s="38"/>
      <c r="VZ503" s="38"/>
      <c r="WA503" s="38"/>
      <c r="WB503" s="38"/>
      <c r="WC503" s="38"/>
      <c r="WD503" s="38"/>
    </row>
    <row r="504" spans="1:602" s="37" customFormat="1" ht="20.25" customHeight="1">
      <c r="A504" s="507"/>
      <c r="B504" s="536"/>
      <c r="C504" s="530"/>
      <c r="D504" s="531"/>
      <c r="E504" s="531"/>
      <c r="F504" s="531"/>
      <c r="G504" s="556"/>
      <c r="H504" s="556"/>
      <c r="I504" s="533" t="s">
        <v>14</v>
      </c>
      <c r="J504" s="533" t="s">
        <v>139</v>
      </c>
      <c r="K504" s="533" t="s">
        <v>968</v>
      </c>
      <c r="L504" s="533" t="s">
        <v>5</v>
      </c>
      <c r="M504" s="520">
        <v>230736</v>
      </c>
      <c r="N504" s="520">
        <v>230736</v>
      </c>
      <c r="O504" s="520">
        <v>316000</v>
      </c>
      <c r="P504" s="520">
        <v>316000</v>
      </c>
      <c r="Q504" s="520">
        <v>316000</v>
      </c>
      <c r="R504" s="520">
        <v>316000</v>
      </c>
      <c r="S504" s="535">
        <v>3</v>
      </c>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c r="DG504" s="38"/>
      <c r="DH504" s="38"/>
      <c r="DI504" s="38"/>
      <c r="DJ504" s="38"/>
      <c r="DK504" s="38"/>
      <c r="DL504" s="38"/>
      <c r="DM504" s="38"/>
      <c r="DN504" s="38"/>
      <c r="DO504" s="38"/>
      <c r="DP504" s="38"/>
      <c r="DQ504" s="38"/>
      <c r="DR504" s="38"/>
      <c r="DS504" s="38"/>
      <c r="DT504" s="38"/>
      <c r="DU504" s="38"/>
      <c r="DV504" s="38"/>
      <c r="DW504" s="38"/>
      <c r="DX504" s="38"/>
      <c r="DY504" s="38"/>
      <c r="DZ504" s="38"/>
      <c r="EA504" s="38"/>
      <c r="EB504" s="38"/>
      <c r="EC504" s="38"/>
      <c r="ED504" s="38"/>
      <c r="EE504" s="38"/>
      <c r="EF504" s="38"/>
      <c r="EG504" s="38"/>
      <c r="EH504" s="38"/>
      <c r="EI504" s="38"/>
      <c r="EJ504" s="38"/>
      <c r="EK504" s="38"/>
      <c r="EL504" s="38"/>
      <c r="EM504" s="38"/>
      <c r="EN504" s="38"/>
      <c r="EO504" s="38"/>
      <c r="EP504" s="38"/>
      <c r="EQ504" s="38"/>
      <c r="ER504" s="38"/>
      <c r="ES504" s="38"/>
      <c r="ET504" s="38"/>
      <c r="EU504" s="38"/>
      <c r="EV504" s="38"/>
      <c r="EW504" s="38"/>
      <c r="EX504" s="38"/>
      <c r="EY504" s="38"/>
      <c r="EZ504" s="38"/>
      <c r="FA504" s="38"/>
      <c r="FB504" s="38"/>
      <c r="FC504" s="38"/>
      <c r="FD504" s="38"/>
      <c r="FE504" s="38"/>
      <c r="FF504" s="38"/>
      <c r="FG504" s="38"/>
      <c r="FH504" s="38"/>
      <c r="FI504" s="38"/>
      <c r="FJ504" s="38"/>
      <c r="FK504" s="38"/>
      <c r="FL504" s="38"/>
      <c r="FM504" s="38"/>
      <c r="FN504" s="38"/>
      <c r="FO504" s="38"/>
      <c r="FP504" s="38"/>
      <c r="FQ504" s="38"/>
      <c r="FR504" s="38"/>
      <c r="FS504" s="38"/>
      <c r="FT504" s="38"/>
      <c r="FU504" s="38"/>
      <c r="FV504" s="38"/>
      <c r="FW504" s="38"/>
      <c r="FX504" s="38"/>
      <c r="FY504" s="38"/>
      <c r="FZ504" s="38"/>
      <c r="GA504" s="38"/>
      <c r="GB504" s="38"/>
      <c r="GC504" s="38"/>
      <c r="GD504" s="38"/>
      <c r="GE504" s="38"/>
      <c r="GF504" s="38"/>
      <c r="GG504" s="38"/>
      <c r="GH504" s="38"/>
      <c r="GI504" s="38"/>
      <c r="GJ504" s="38"/>
      <c r="GK504" s="38"/>
      <c r="GL504" s="38"/>
      <c r="GM504" s="38"/>
      <c r="GN504" s="38"/>
      <c r="GO504" s="38"/>
      <c r="GP504" s="38"/>
      <c r="GQ504" s="38"/>
      <c r="GR504" s="38"/>
      <c r="GS504" s="38"/>
      <c r="GT504" s="38"/>
      <c r="GU504" s="38"/>
      <c r="GV504" s="38"/>
      <c r="GW504" s="38"/>
      <c r="GX504" s="38"/>
      <c r="GY504" s="38"/>
      <c r="GZ504" s="38"/>
      <c r="HA504" s="38"/>
      <c r="HB504" s="38"/>
      <c r="HC504" s="38"/>
      <c r="HD504" s="38"/>
      <c r="HE504" s="38"/>
      <c r="HF504" s="38"/>
      <c r="HG504" s="38"/>
      <c r="HH504" s="38"/>
      <c r="HI504" s="38"/>
      <c r="HJ504" s="38"/>
      <c r="HK504" s="38"/>
      <c r="HL504" s="38"/>
      <c r="HM504" s="38"/>
      <c r="HN504" s="38"/>
      <c r="HO504" s="38"/>
      <c r="HP504" s="38"/>
      <c r="HQ504" s="38"/>
      <c r="HR504" s="38"/>
      <c r="HS504" s="38"/>
      <c r="HT504" s="38"/>
      <c r="HU504" s="38"/>
      <c r="HV504" s="38"/>
      <c r="HW504" s="38"/>
      <c r="HX504" s="38"/>
      <c r="HY504" s="38"/>
      <c r="HZ504" s="38"/>
      <c r="IA504" s="38"/>
      <c r="IB504" s="38"/>
      <c r="IC504" s="38"/>
      <c r="ID504" s="38"/>
      <c r="IE504" s="38"/>
      <c r="IF504" s="38"/>
      <c r="IG504" s="38"/>
      <c r="IH504" s="38"/>
      <c r="II504" s="38"/>
      <c r="IJ504" s="38"/>
      <c r="IK504" s="38"/>
      <c r="IL504" s="38"/>
      <c r="IM504" s="38"/>
      <c r="IN504" s="38"/>
      <c r="IO504" s="38"/>
      <c r="IP504" s="38"/>
      <c r="IQ504" s="38"/>
      <c r="IR504" s="38"/>
      <c r="IS504" s="38"/>
      <c r="IT504" s="38"/>
      <c r="IU504" s="38"/>
      <c r="IV504" s="38"/>
      <c r="IW504" s="38"/>
      <c r="IX504" s="38"/>
      <c r="IY504" s="38"/>
      <c r="IZ504" s="38"/>
      <c r="JA504" s="38"/>
      <c r="JB504" s="38"/>
      <c r="JC504" s="38"/>
      <c r="JD504" s="38"/>
      <c r="JE504" s="38"/>
      <c r="JF504" s="38"/>
      <c r="JG504" s="38"/>
      <c r="JH504" s="38"/>
      <c r="JI504" s="38"/>
      <c r="JJ504" s="38"/>
      <c r="JK504" s="38"/>
      <c r="JL504" s="38"/>
      <c r="JM504" s="38"/>
      <c r="JN504" s="38"/>
      <c r="JO504" s="38"/>
      <c r="JP504" s="38"/>
      <c r="JQ504" s="38"/>
      <c r="JR504" s="38"/>
      <c r="JS504" s="38"/>
      <c r="JT504" s="38"/>
      <c r="JU504" s="38"/>
      <c r="JV504" s="38"/>
      <c r="JW504" s="38"/>
      <c r="JX504" s="38"/>
      <c r="JY504" s="38"/>
      <c r="JZ504" s="38"/>
      <c r="KA504" s="38"/>
      <c r="KB504" s="38"/>
      <c r="KC504" s="38"/>
      <c r="KD504" s="38"/>
      <c r="KE504" s="38"/>
      <c r="KF504" s="38"/>
      <c r="KG504" s="38"/>
      <c r="KH504" s="38"/>
      <c r="KI504" s="38"/>
      <c r="KJ504" s="38"/>
      <c r="KK504" s="38"/>
      <c r="KL504" s="38"/>
      <c r="KM504" s="38"/>
      <c r="KN504" s="38"/>
      <c r="KO504" s="38"/>
      <c r="KP504" s="38"/>
      <c r="KQ504" s="38"/>
      <c r="KR504" s="38"/>
      <c r="KS504" s="38"/>
      <c r="KT504" s="38"/>
      <c r="KU504" s="38"/>
      <c r="KV504" s="38"/>
      <c r="KW504" s="38"/>
      <c r="KX504" s="38"/>
      <c r="KY504" s="38"/>
      <c r="KZ504" s="38"/>
      <c r="LA504" s="38"/>
      <c r="LB504" s="38"/>
      <c r="LC504" s="38"/>
      <c r="LD504" s="38"/>
      <c r="LE504" s="38"/>
      <c r="LF504" s="38"/>
      <c r="LG504" s="38"/>
      <c r="LH504" s="38"/>
      <c r="LI504" s="38"/>
      <c r="LJ504" s="38"/>
      <c r="LK504" s="38"/>
      <c r="LL504" s="38"/>
      <c r="LM504" s="38"/>
      <c r="LN504" s="38"/>
      <c r="LO504" s="38"/>
      <c r="LP504" s="38"/>
      <c r="LQ504" s="38"/>
      <c r="LR504" s="38"/>
      <c r="LS504" s="38"/>
      <c r="LT504" s="38"/>
      <c r="LU504" s="38"/>
      <c r="LV504" s="38"/>
      <c r="LW504" s="38"/>
      <c r="LX504" s="38"/>
      <c r="LY504" s="38"/>
      <c r="LZ504" s="38"/>
      <c r="MA504" s="38"/>
      <c r="MB504" s="38"/>
      <c r="MC504" s="38"/>
      <c r="MD504" s="38"/>
      <c r="ME504" s="38"/>
      <c r="MF504" s="38"/>
      <c r="MG504" s="38"/>
      <c r="MH504" s="38"/>
      <c r="MI504" s="38"/>
      <c r="MJ504" s="38"/>
      <c r="MK504" s="38"/>
      <c r="ML504" s="38"/>
      <c r="MM504" s="38"/>
      <c r="MN504" s="38"/>
      <c r="MO504" s="38"/>
      <c r="MP504" s="38"/>
      <c r="MQ504" s="38"/>
      <c r="MR504" s="38"/>
      <c r="MS504" s="38"/>
      <c r="MT504" s="38"/>
      <c r="MU504" s="38"/>
      <c r="MV504" s="38"/>
      <c r="MW504" s="38"/>
      <c r="MX504" s="38"/>
      <c r="MY504" s="38"/>
      <c r="MZ504" s="38"/>
      <c r="NA504" s="38"/>
      <c r="NB504" s="38"/>
      <c r="NC504" s="38"/>
      <c r="ND504" s="38"/>
      <c r="NE504" s="38"/>
      <c r="NF504" s="38"/>
      <c r="NG504" s="38"/>
      <c r="NH504" s="38"/>
      <c r="NI504" s="38"/>
      <c r="NJ504" s="38"/>
      <c r="NK504" s="38"/>
      <c r="NL504" s="38"/>
      <c r="NM504" s="38"/>
      <c r="NN504" s="38"/>
      <c r="NO504" s="38"/>
      <c r="NP504" s="38"/>
      <c r="NQ504" s="38"/>
      <c r="NR504" s="38"/>
      <c r="NS504" s="38"/>
      <c r="NT504" s="38"/>
      <c r="NU504" s="38"/>
      <c r="NV504" s="38"/>
      <c r="NW504" s="38"/>
      <c r="NX504" s="38"/>
      <c r="NY504" s="38"/>
      <c r="NZ504" s="38"/>
      <c r="OA504" s="38"/>
      <c r="OB504" s="38"/>
      <c r="OC504" s="38"/>
      <c r="OD504" s="38"/>
      <c r="OE504" s="38"/>
      <c r="OF504" s="38"/>
      <c r="OG504" s="38"/>
      <c r="OH504" s="38"/>
      <c r="OI504" s="38"/>
      <c r="OJ504" s="38"/>
      <c r="OK504" s="38"/>
      <c r="OL504" s="38"/>
      <c r="OM504" s="38"/>
      <c r="ON504" s="38"/>
      <c r="OO504" s="38"/>
      <c r="OP504" s="38"/>
      <c r="OQ504" s="38"/>
      <c r="OR504" s="38"/>
      <c r="OS504" s="38"/>
      <c r="OT504" s="38"/>
      <c r="OU504" s="38"/>
      <c r="OV504" s="38"/>
      <c r="OW504" s="38"/>
      <c r="OX504" s="38"/>
      <c r="OY504" s="38"/>
      <c r="OZ504" s="38"/>
      <c r="PA504" s="38"/>
      <c r="PB504" s="38"/>
      <c r="PC504" s="38"/>
      <c r="PD504" s="38"/>
      <c r="PE504" s="38"/>
      <c r="PF504" s="38"/>
      <c r="PG504" s="38"/>
      <c r="PH504" s="38"/>
      <c r="PI504" s="38"/>
      <c r="PJ504" s="38"/>
      <c r="PK504" s="38"/>
      <c r="PL504" s="38"/>
      <c r="PM504" s="38"/>
      <c r="PN504" s="38"/>
      <c r="PO504" s="38"/>
      <c r="PP504" s="38"/>
      <c r="PQ504" s="38"/>
      <c r="PR504" s="38"/>
      <c r="PS504" s="38"/>
      <c r="PT504" s="38"/>
      <c r="PU504" s="38"/>
      <c r="PV504" s="38"/>
      <c r="PW504" s="38"/>
      <c r="PX504" s="38"/>
      <c r="PY504" s="38"/>
      <c r="PZ504" s="38"/>
      <c r="QA504" s="38"/>
      <c r="QB504" s="38"/>
      <c r="QC504" s="38"/>
      <c r="QD504" s="38"/>
      <c r="QE504" s="38"/>
      <c r="QF504" s="38"/>
      <c r="QG504" s="38"/>
      <c r="QH504" s="38"/>
      <c r="QI504" s="38"/>
      <c r="QJ504" s="38"/>
      <c r="QK504" s="38"/>
      <c r="QL504" s="38"/>
      <c r="QM504" s="38"/>
      <c r="QN504" s="38"/>
      <c r="QO504" s="38"/>
      <c r="QP504" s="38"/>
      <c r="QQ504" s="38"/>
      <c r="QR504" s="38"/>
      <c r="QS504" s="38"/>
      <c r="QT504" s="38"/>
      <c r="QU504" s="38"/>
      <c r="QV504" s="38"/>
      <c r="QW504" s="38"/>
      <c r="QX504" s="38"/>
      <c r="QY504" s="38"/>
      <c r="QZ504" s="38"/>
      <c r="RA504" s="38"/>
      <c r="RB504" s="38"/>
      <c r="RC504" s="38"/>
      <c r="RD504" s="38"/>
      <c r="RE504" s="38"/>
      <c r="RF504" s="38"/>
      <c r="RG504" s="38"/>
      <c r="RH504" s="38"/>
      <c r="RI504" s="38"/>
      <c r="RJ504" s="38"/>
      <c r="RK504" s="38"/>
      <c r="RL504" s="38"/>
      <c r="RM504" s="38"/>
      <c r="RN504" s="38"/>
      <c r="RO504" s="38"/>
      <c r="RP504" s="38"/>
      <c r="RQ504" s="38"/>
      <c r="RR504" s="38"/>
      <c r="RS504" s="38"/>
      <c r="RT504" s="38"/>
      <c r="RU504" s="38"/>
      <c r="RV504" s="38"/>
      <c r="RW504" s="38"/>
      <c r="RX504" s="38"/>
      <c r="RY504" s="38"/>
      <c r="RZ504" s="38"/>
      <c r="SA504" s="38"/>
      <c r="SB504" s="38"/>
      <c r="SC504" s="38"/>
      <c r="SD504" s="38"/>
      <c r="SE504" s="38"/>
      <c r="SF504" s="38"/>
      <c r="SG504" s="38"/>
      <c r="SH504" s="38"/>
      <c r="SI504" s="38"/>
      <c r="SJ504" s="38"/>
      <c r="SK504" s="38"/>
      <c r="SL504" s="38"/>
      <c r="SM504" s="38"/>
      <c r="SN504" s="38"/>
      <c r="SO504" s="38"/>
      <c r="SP504" s="38"/>
      <c r="SQ504" s="38"/>
      <c r="SR504" s="38"/>
      <c r="SS504" s="38"/>
      <c r="ST504" s="38"/>
      <c r="SU504" s="38"/>
      <c r="SV504" s="38"/>
      <c r="SW504" s="38"/>
      <c r="SX504" s="38"/>
      <c r="SY504" s="38"/>
      <c r="SZ504" s="38"/>
      <c r="TA504" s="38"/>
      <c r="TB504" s="38"/>
      <c r="TC504" s="38"/>
      <c r="TD504" s="38"/>
      <c r="TE504" s="38"/>
      <c r="TF504" s="38"/>
      <c r="TG504" s="38"/>
      <c r="TH504" s="38"/>
      <c r="TI504" s="38"/>
      <c r="TJ504" s="38"/>
      <c r="TK504" s="38"/>
      <c r="TL504" s="38"/>
      <c r="TM504" s="38"/>
      <c r="TN504" s="38"/>
      <c r="TO504" s="38"/>
      <c r="TP504" s="38"/>
      <c r="TQ504" s="38"/>
      <c r="TR504" s="38"/>
      <c r="TS504" s="38"/>
      <c r="TT504" s="38"/>
      <c r="TU504" s="38"/>
      <c r="TV504" s="38"/>
      <c r="TW504" s="38"/>
      <c r="TX504" s="38"/>
      <c r="TY504" s="38"/>
      <c r="TZ504" s="38"/>
      <c r="UA504" s="38"/>
      <c r="UB504" s="38"/>
      <c r="UC504" s="38"/>
      <c r="UD504" s="38"/>
      <c r="UE504" s="38"/>
      <c r="UF504" s="38"/>
      <c r="UG504" s="38"/>
      <c r="UH504" s="38"/>
      <c r="UI504" s="38"/>
      <c r="UJ504" s="38"/>
      <c r="UK504" s="38"/>
      <c r="UL504" s="38"/>
      <c r="UM504" s="38"/>
      <c r="UN504" s="38"/>
      <c r="UO504" s="38"/>
      <c r="UP504" s="38"/>
      <c r="UQ504" s="38"/>
      <c r="UR504" s="38"/>
      <c r="US504" s="38"/>
      <c r="UT504" s="38"/>
      <c r="UU504" s="38"/>
      <c r="UV504" s="38"/>
      <c r="UW504" s="38"/>
      <c r="UX504" s="38"/>
      <c r="UY504" s="38"/>
      <c r="UZ504" s="38"/>
      <c r="VA504" s="38"/>
      <c r="VB504" s="38"/>
      <c r="VC504" s="38"/>
      <c r="VD504" s="38"/>
      <c r="VE504" s="38"/>
      <c r="VF504" s="38"/>
      <c r="VG504" s="38"/>
      <c r="VH504" s="38"/>
      <c r="VI504" s="38"/>
      <c r="VJ504" s="38"/>
      <c r="VK504" s="38"/>
      <c r="VL504" s="38"/>
      <c r="VM504" s="38"/>
      <c r="VN504" s="38"/>
      <c r="VO504" s="38"/>
      <c r="VP504" s="38"/>
      <c r="VQ504" s="38"/>
      <c r="VR504" s="38"/>
      <c r="VS504" s="38"/>
      <c r="VT504" s="38"/>
      <c r="VU504" s="38"/>
      <c r="VV504" s="38"/>
      <c r="VW504" s="38"/>
      <c r="VX504" s="38"/>
      <c r="VY504" s="38"/>
      <c r="VZ504" s="38"/>
      <c r="WA504" s="38"/>
      <c r="WB504" s="38"/>
      <c r="WC504" s="38"/>
      <c r="WD504" s="38"/>
    </row>
    <row r="505" spans="1:602" s="37" customFormat="1" ht="28.5" customHeight="1">
      <c r="A505" s="507"/>
      <c r="B505" s="600" t="s">
        <v>969</v>
      </c>
      <c r="C505" s="530"/>
      <c r="D505" s="531"/>
      <c r="E505" s="531"/>
      <c r="F505" s="531"/>
      <c r="G505" s="556"/>
      <c r="H505" s="556"/>
      <c r="I505" s="533" t="s">
        <v>14</v>
      </c>
      <c r="J505" s="533" t="s">
        <v>139</v>
      </c>
      <c r="K505" s="533" t="s">
        <v>968</v>
      </c>
      <c r="L505" s="533" t="s">
        <v>10</v>
      </c>
      <c r="M505" s="520">
        <v>0</v>
      </c>
      <c r="N505" s="520">
        <v>0</v>
      </c>
      <c r="O505" s="520">
        <v>0</v>
      </c>
      <c r="P505" s="520">
        <v>0</v>
      </c>
      <c r="Q505" s="520">
        <v>0</v>
      </c>
      <c r="R505" s="520">
        <v>0</v>
      </c>
      <c r="S505" s="578">
        <v>3</v>
      </c>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c r="DG505" s="38"/>
      <c r="DH505" s="38"/>
      <c r="DI505" s="38"/>
      <c r="DJ505" s="38"/>
      <c r="DK505" s="38"/>
      <c r="DL505" s="38"/>
      <c r="DM505" s="38"/>
      <c r="DN505" s="38"/>
      <c r="DO505" s="38"/>
      <c r="DP505" s="38"/>
      <c r="DQ505" s="38"/>
      <c r="DR505" s="38"/>
      <c r="DS505" s="38"/>
      <c r="DT505" s="38"/>
      <c r="DU505" s="38"/>
      <c r="DV505" s="38"/>
      <c r="DW505" s="38"/>
      <c r="DX505" s="38"/>
      <c r="DY505" s="38"/>
      <c r="DZ505" s="38"/>
      <c r="EA505" s="38"/>
      <c r="EB505" s="38"/>
      <c r="EC505" s="38"/>
      <c r="ED505" s="38"/>
      <c r="EE505" s="38"/>
      <c r="EF505" s="38"/>
      <c r="EG505" s="38"/>
      <c r="EH505" s="38"/>
      <c r="EI505" s="38"/>
      <c r="EJ505" s="38"/>
      <c r="EK505" s="38"/>
      <c r="EL505" s="38"/>
      <c r="EM505" s="38"/>
      <c r="EN505" s="38"/>
      <c r="EO505" s="38"/>
      <c r="EP505" s="38"/>
      <c r="EQ505" s="38"/>
      <c r="ER505" s="38"/>
      <c r="ES505" s="38"/>
      <c r="ET505" s="38"/>
      <c r="EU505" s="38"/>
      <c r="EV505" s="38"/>
      <c r="EW505" s="38"/>
      <c r="EX505" s="38"/>
      <c r="EY505" s="38"/>
      <c r="EZ505" s="38"/>
      <c r="FA505" s="38"/>
      <c r="FB505" s="38"/>
      <c r="FC505" s="38"/>
      <c r="FD505" s="38"/>
      <c r="FE505" s="38"/>
      <c r="FF505" s="38"/>
      <c r="FG505" s="38"/>
      <c r="FH505" s="38"/>
      <c r="FI505" s="38"/>
      <c r="FJ505" s="38"/>
      <c r="FK505" s="38"/>
      <c r="FL505" s="38"/>
      <c r="FM505" s="38"/>
      <c r="FN505" s="38"/>
      <c r="FO505" s="38"/>
      <c r="FP505" s="38"/>
      <c r="FQ505" s="38"/>
      <c r="FR505" s="38"/>
      <c r="FS505" s="38"/>
      <c r="FT505" s="38"/>
      <c r="FU505" s="38"/>
      <c r="FV505" s="38"/>
      <c r="FW505" s="38"/>
      <c r="FX505" s="38"/>
      <c r="FY505" s="38"/>
      <c r="FZ505" s="38"/>
      <c r="GA505" s="38"/>
      <c r="GB505" s="38"/>
      <c r="GC505" s="38"/>
      <c r="GD505" s="38"/>
      <c r="GE505" s="38"/>
      <c r="GF505" s="38"/>
      <c r="GG505" s="38"/>
      <c r="GH505" s="38"/>
      <c r="GI505" s="38"/>
      <c r="GJ505" s="38"/>
      <c r="GK505" s="38"/>
      <c r="GL505" s="38"/>
      <c r="GM505" s="38"/>
      <c r="GN505" s="38"/>
      <c r="GO505" s="38"/>
      <c r="GP505" s="38"/>
      <c r="GQ505" s="38"/>
      <c r="GR505" s="38"/>
      <c r="GS505" s="38"/>
      <c r="GT505" s="38"/>
      <c r="GU505" s="38"/>
      <c r="GV505" s="38"/>
      <c r="GW505" s="38"/>
      <c r="GX505" s="38"/>
      <c r="GY505" s="38"/>
      <c r="GZ505" s="38"/>
      <c r="HA505" s="38"/>
      <c r="HB505" s="38"/>
      <c r="HC505" s="38"/>
      <c r="HD505" s="38"/>
      <c r="HE505" s="38"/>
      <c r="HF505" s="38"/>
      <c r="HG505" s="38"/>
      <c r="HH505" s="38"/>
      <c r="HI505" s="38"/>
      <c r="HJ505" s="38"/>
      <c r="HK505" s="38"/>
      <c r="HL505" s="38"/>
      <c r="HM505" s="38"/>
      <c r="HN505" s="38"/>
      <c r="HO505" s="38"/>
      <c r="HP505" s="38"/>
      <c r="HQ505" s="38"/>
      <c r="HR505" s="38"/>
      <c r="HS505" s="38"/>
      <c r="HT505" s="38"/>
      <c r="HU505" s="38"/>
      <c r="HV505" s="38"/>
      <c r="HW505" s="38"/>
      <c r="HX505" s="38"/>
      <c r="HY505" s="38"/>
      <c r="HZ505" s="38"/>
      <c r="IA505" s="38"/>
      <c r="IB505" s="38"/>
      <c r="IC505" s="38"/>
      <c r="ID505" s="38"/>
      <c r="IE505" s="38"/>
      <c r="IF505" s="38"/>
      <c r="IG505" s="38"/>
      <c r="IH505" s="38"/>
      <c r="II505" s="38"/>
      <c r="IJ505" s="38"/>
      <c r="IK505" s="38"/>
      <c r="IL505" s="38"/>
      <c r="IM505" s="38"/>
      <c r="IN505" s="38"/>
      <c r="IO505" s="38"/>
      <c r="IP505" s="38"/>
      <c r="IQ505" s="38"/>
      <c r="IR505" s="38"/>
      <c r="IS505" s="38"/>
      <c r="IT505" s="38"/>
      <c r="IU505" s="38"/>
      <c r="IV505" s="38"/>
      <c r="IW505" s="38"/>
      <c r="IX505" s="38"/>
      <c r="IY505" s="38"/>
      <c r="IZ505" s="38"/>
      <c r="JA505" s="38"/>
      <c r="JB505" s="38"/>
      <c r="JC505" s="38"/>
      <c r="JD505" s="38"/>
      <c r="JE505" s="38"/>
      <c r="JF505" s="38"/>
      <c r="JG505" s="38"/>
      <c r="JH505" s="38"/>
      <c r="JI505" s="38"/>
      <c r="JJ505" s="38"/>
      <c r="JK505" s="38"/>
      <c r="JL505" s="38"/>
      <c r="JM505" s="38"/>
      <c r="JN505" s="38"/>
      <c r="JO505" s="38"/>
      <c r="JP505" s="38"/>
      <c r="JQ505" s="38"/>
      <c r="JR505" s="38"/>
      <c r="JS505" s="38"/>
      <c r="JT505" s="38"/>
      <c r="JU505" s="38"/>
      <c r="JV505" s="38"/>
      <c r="JW505" s="38"/>
      <c r="JX505" s="38"/>
      <c r="JY505" s="38"/>
      <c r="JZ505" s="38"/>
      <c r="KA505" s="38"/>
      <c r="KB505" s="38"/>
      <c r="KC505" s="38"/>
      <c r="KD505" s="38"/>
      <c r="KE505" s="38"/>
      <c r="KF505" s="38"/>
      <c r="KG505" s="38"/>
      <c r="KH505" s="38"/>
      <c r="KI505" s="38"/>
      <c r="KJ505" s="38"/>
      <c r="KK505" s="38"/>
      <c r="KL505" s="38"/>
      <c r="KM505" s="38"/>
      <c r="KN505" s="38"/>
      <c r="KO505" s="38"/>
      <c r="KP505" s="38"/>
      <c r="KQ505" s="38"/>
      <c r="KR505" s="38"/>
      <c r="KS505" s="38"/>
      <c r="KT505" s="38"/>
      <c r="KU505" s="38"/>
      <c r="KV505" s="38"/>
      <c r="KW505" s="38"/>
      <c r="KX505" s="38"/>
      <c r="KY505" s="38"/>
      <c r="KZ505" s="38"/>
      <c r="LA505" s="38"/>
      <c r="LB505" s="38"/>
      <c r="LC505" s="38"/>
      <c r="LD505" s="38"/>
      <c r="LE505" s="38"/>
      <c r="LF505" s="38"/>
      <c r="LG505" s="38"/>
      <c r="LH505" s="38"/>
      <c r="LI505" s="38"/>
      <c r="LJ505" s="38"/>
      <c r="LK505" s="38"/>
      <c r="LL505" s="38"/>
      <c r="LM505" s="38"/>
      <c r="LN505" s="38"/>
      <c r="LO505" s="38"/>
      <c r="LP505" s="38"/>
      <c r="LQ505" s="38"/>
      <c r="LR505" s="38"/>
      <c r="LS505" s="38"/>
      <c r="LT505" s="38"/>
      <c r="LU505" s="38"/>
      <c r="LV505" s="38"/>
      <c r="LW505" s="38"/>
      <c r="LX505" s="38"/>
      <c r="LY505" s="38"/>
      <c r="LZ505" s="38"/>
      <c r="MA505" s="38"/>
      <c r="MB505" s="38"/>
      <c r="MC505" s="38"/>
      <c r="MD505" s="38"/>
      <c r="ME505" s="38"/>
      <c r="MF505" s="38"/>
      <c r="MG505" s="38"/>
      <c r="MH505" s="38"/>
      <c r="MI505" s="38"/>
      <c r="MJ505" s="38"/>
      <c r="MK505" s="38"/>
      <c r="ML505" s="38"/>
      <c r="MM505" s="38"/>
      <c r="MN505" s="38"/>
      <c r="MO505" s="38"/>
      <c r="MP505" s="38"/>
      <c r="MQ505" s="38"/>
      <c r="MR505" s="38"/>
      <c r="MS505" s="38"/>
      <c r="MT505" s="38"/>
      <c r="MU505" s="38"/>
      <c r="MV505" s="38"/>
      <c r="MW505" s="38"/>
      <c r="MX505" s="38"/>
      <c r="MY505" s="38"/>
      <c r="MZ505" s="38"/>
      <c r="NA505" s="38"/>
      <c r="NB505" s="38"/>
      <c r="NC505" s="38"/>
      <c r="ND505" s="38"/>
      <c r="NE505" s="38"/>
      <c r="NF505" s="38"/>
      <c r="NG505" s="38"/>
      <c r="NH505" s="38"/>
      <c r="NI505" s="38"/>
      <c r="NJ505" s="38"/>
      <c r="NK505" s="38"/>
      <c r="NL505" s="38"/>
      <c r="NM505" s="38"/>
      <c r="NN505" s="38"/>
      <c r="NO505" s="38"/>
      <c r="NP505" s="38"/>
      <c r="NQ505" s="38"/>
      <c r="NR505" s="38"/>
      <c r="NS505" s="38"/>
      <c r="NT505" s="38"/>
      <c r="NU505" s="38"/>
      <c r="NV505" s="38"/>
      <c r="NW505" s="38"/>
      <c r="NX505" s="38"/>
      <c r="NY505" s="38"/>
      <c r="NZ505" s="38"/>
      <c r="OA505" s="38"/>
      <c r="OB505" s="38"/>
      <c r="OC505" s="38"/>
      <c r="OD505" s="38"/>
      <c r="OE505" s="38"/>
      <c r="OF505" s="38"/>
      <c r="OG505" s="38"/>
      <c r="OH505" s="38"/>
      <c r="OI505" s="38"/>
      <c r="OJ505" s="38"/>
      <c r="OK505" s="38"/>
      <c r="OL505" s="38"/>
      <c r="OM505" s="38"/>
      <c r="ON505" s="38"/>
      <c r="OO505" s="38"/>
      <c r="OP505" s="38"/>
      <c r="OQ505" s="38"/>
      <c r="OR505" s="38"/>
      <c r="OS505" s="38"/>
      <c r="OT505" s="38"/>
      <c r="OU505" s="38"/>
      <c r="OV505" s="38"/>
      <c r="OW505" s="38"/>
      <c r="OX505" s="38"/>
      <c r="OY505" s="38"/>
      <c r="OZ505" s="38"/>
      <c r="PA505" s="38"/>
      <c r="PB505" s="38"/>
      <c r="PC505" s="38"/>
      <c r="PD505" s="38"/>
      <c r="PE505" s="38"/>
      <c r="PF505" s="38"/>
      <c r="PG505" s="38"/>
      <c r="PH505" s="38"/>
      <c r="PI505" s="38"/>
      <c r="PJ505" s="38"/>
      <c r="PK505" s="38"/>
      <c r="PL505" s="38"/>
      <c r="PM505" s="38"/>
      <c r="PN505" s="38"/>
      <c r="PO505" s="38"/>
      <c r="PP505" s="38"/>
      <c r="PQ505" s="38"/>
      <c r="PR505" s="38"/>
      <c r="PS505" s="38"/>
      <c r="PT505" s="38"/>
      <c r="PU505" s="38"/>
      <c r="PV505" s="38"/>
      <c r="PW505" s="38"/>
      <c r="PX505" s="38"/>
      <c r="PY505" s="38"/>
      <c r="PZ505" s="38"/>
      <c r="QA505" s="38"/>
      <c r="QB505" s="38"/>
      <c r="QC505" s="38"/>
      <c r="QD505" s="38"/>
      <c r="QE505" s="38"/>
      <c r="QF505" s="38"/>
      <c r="QG505" s="38"/>
      <c r="QH505" s="38"/>
      <c r="QI505" s="38"/>
      <c r="QJ505" s="38"/>
      <c r="QK505" s="38"/>
      <c r="QL505" s="38"/>
      <c r="QM505" s="38"/>
      <c r="QN505" s="38"/>
      <c r="QO505" s="38"/>
      <c r="QP505" s="38"/>
      <c r="QQ505" s="38"/>
      <c r="QR505" s="38"/>
      <c r="QS505" s="38"/>
      <c r="QT505" s="38"/>
      <c r="QU505" s="38"/>
      <c r="QV505" s="38"/>
      <c r="QW505" s="38"/>
      <c r="QX505" s="38"/>
      <c r="QY505" s="38"/>
      <c r="QZ505" s="38"/>
      <c r="RA505" s="38"/>
      <c r="RB505" s="38"/>
      <c r="RC505" s="38"/>
      <c r="RD505" s="38"/>
      <c r="RE505" s="38"/>
      <c r="RF505" s="38"/>
      <c r="RG505" s="38"/>
      <c r="RH505" s="38"/>
      <c r="RI505" s="38"/>
      <c r="RJ505" s="38"/>
      <c r="RK505" s="38"/>
      <c r="RL505" s="38"/>
      <c r="RM505" s="38"/>
      <c r="RN505" s="38"/>
      <c r="RO505" s="38"/>
      <c r="RP505" s="38"/>
      <c r="RQ505" s="38"/>
      <c r="RR505" s="38"/>
      <c r="RS505" s="38"/>
      <c r="RT505" s="38"/>
      <c r="RU505" s="38"/>
      <c r="RV505" s="38"/>
      <c r="RW505" s="38"/>
      <c r="RX505" s="38"/>
      <c r="RY505" s="38"/>
      <c r="RZ505" s="38"/>
      <c r="SA505" s="38"/>
      <c r="SB505" s="38"/>
      <c r="SC505" s="38"/>
      <c r="SD505" s="38"/>
      <c r="SE505" s="38"/>
      <c r="SF505" s="38"/>
      <c r="SG505" s="38"/>
      <c r="SH505" s="38"/>
      <c r="SI505" s="38"/>
      <c r="SJ505" s="38"/>
      <c r="SK505" s="38"/>
      <c r="SL505" s="38"/>
      <c r="SM505" s="38"/>
      <c r="SN505" s="38"/>
      <c r="SO505" s="38"/>
      <c r="SP505" s="38"/>
      <c r="SQ505" s="38"/>
      <c r="SR505" s="38"/>
      <c r="SS505" s="38"/>
      <c r="ST505" s="38"/>
      <c r="SU505" s="38"/>
      <c r="SV505" s="38"/>
      <c r="SW505" s="38"/>
      <c r="SX505" s="38"/>
      <c r="SY505" s="38"/>
      <c r="SZ505" s="38"/>
      <c r="TA505" s="38"/>
      <c r="TB505" s="38"/>
      <c r="TC505" s="38"/>
      <c r="TD505" s="38"/>
      <c r="TE505" s="38"/>
      <c r="TF505" s="38"/>
      <c r="TG505" s="38"/>
      <c r="TH505" s="38"/>
      <c r="TI505" s="38"/>
      <c r="TJ505" s="38"/>
      <c r="TK505" s="38"/>
      <c r="TL505" s="38"/>
      <c r="TM505" s="38"/>
      <c r="TN505" s="38"/>
      <c r="TO505" s="38"/>
      <c r="TP505" s="38"/>
      <c r="TQ505" s="38"/>
      <c r="TR505" s="38"/>
      <c r="TS505" s="38"/>
      <c r="TT505" s="38"/>
      <c r="TU505" s="38"/>
      <c r="TV505" s="38"/>
      <c r="TW505" s="38"/>
      <c r="TX505" s="38"/>
      <c r="TY505" s="38"/>
      <c r="TZ505" s="38"/>
      <c r="UA505" s="38"/>
      <c r="UB505" s="38"/>
      <c r="UC505" s="38"/>
      <c r="UD505" s="38"/>
      <c r="UE505" s="38"/>
      <c r="UF505" s="38"/>
      <c r="UG505" s="38"/>
      <c r="UH505" s="38"/>
      <c r="UI505" s="38"/>
      <c r="UJ505" s="38"/>
      <c r="UK505" s="38"/>
      <c r="UL505" s="38"/>
      <c r="UM505" s="38"/>
      <c r="UN505" s="38"/>
      <c r="UO505" s="38"/>
      <c r="UP505" s="38"/>
      <c r="UQ505" s="38"/>
      <c r="UR505" s="38"/>
      <c r="US505" s="38"/>
      <c r="UT505" s="38"/>
      <c r="UU505" s="38"/>
      <c r="UV505" s="38"/>
      <c r="UW505" s="38"/>
      <c r="UX505" s="38"/>
      <c r="UY505" s="38"/>
      <c r="UZ505" s="38"/>
      <c r="VA505" s="38"/>
      <c r="VB505" s="38"/>
      <c r="VC505" s="38"/>
      <c r="VD505" s="38"/>
      <c r="VE505" s="38"/>
      <c r="VF505" s="38"/>
      <c r="VG505" s="38"/>
      <c r="VH505" s="38"/>
      <c r="VI505" s="38"/>
      <c r="VJ505" s="38"/>
      <c r="VK505" s="38"/>
      <c r="VL505" s="38"/>
      <c r="VM505" s="38"/>
      <c r="VN505" s="38"/>
      <c r="VO505" s="38"/>
      <c r="VP505" s="38"/>
      <c r="VQ505" s="38"/>
      <c r="VR505" s="38"/>
      <c r="VS505" s="38"/>
      <c r="VT505" s="38"/>
      <c r="VU505" s="38"/>
      <c r="VV505" s="38"/>
      <c r="VW505" s="38"/>
      <c r="VX505" s="38"/>
      <c r="VY505" s="38"/>
      <c r="VZ505" s="38"/>
      <c r="WA505" s="38"/>
      <c r="WB505" s="38"/>
      <c r="WC505" s="38"/>
      <c r="WD505" s="38"/>
    </row>
    <row r="506" spans="1:602" s="37" customFormat="1" ht="28.5" customHeight="1">
      <c r="A506" s="507"/>
      <c r="B506" s="603"/>
      <c r="C506" s="536"/>
      <c r="D506" s="51"/>
      <c r="E506" s="51"/>
      <c r="F506" s="51"/>
      <c r="G506" s="526"/>
      <c r="H506" s="526"/>
      <c r="I506" s="533" t="s">
        <v>14</v>
      </c>
      <c r="J506" s="533" t="s">
        <v>139</v>
      </c>
      <c r="K506" s="533" t="s">
        <v>968</v>
      </c>
      <c r="L506" s="533" t="s">
        <v>202</v>
      </c>
      <c r="M506" s="520">
        <v>686364</v>
      </c>
      <c r="N506" s="520">
        <v>686364</v>
      </c>
      <c r="O506" s="520">
        <v>736400</v>
      </c>
      <c r="P506" s="520">
        <v>736400</v>
      </c>
      <c r="Q506" s="520">
        <v>736400</v>
      </c>
      <c r="R506" s="520">
        <v>736400</v>
      </c>
      <c r="S506" s="535">
        <v>3</v>
      </c>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c r="DG506" s="38"/>
      <c r="DH506" s="38"/>
      <c r="DI506" s="38"/>
      <c r="DJ506" s="38"/>
      <c r="DK506" s="38"/>
      <c r="DL506" s="38"/>
      <c r="DM506" s="38"/>
      <c r="DN506" s="38"/>
      <c r="DO506" s="38"/>
      <c r="DP506" s="38"/>
      <c r="DQ506" s="38"/>
      <c r="DR506" s="38"/>
      <c r="DS506" s="38"/>
      <c r="DT506" s="38"/>
      <c r="DU506" s="38"/>
      <c r="DV506" s="38"/>
      <c r="DW506" s="38"/>
      <c r="DX506" s="38"/>
      <c r="DY506" s="38"/>
      <c r="DZ506" s="38"/>
      <c r="EA506" s="38"/>
      <c r="EB506" s="38"/>
      <c r="EC506" s="38"/>
      <c r="ED506" s="38"/>
      <c r="EE506" s="38"/>
      <c r="EF506" s="38"/>
      <c r="EG506" s="38"/>
      <c r="EH506" s="38"/>
      <c r="EI506" s="38"/>
      <c r="EJ506" s="38"/>
      <c r="EK506" s="38"/>
      <c r="EL506" s="38"/>
      <c r="EM506" s="38"/>
      <c r="EN506" s="38"/>
      <c r="EO506" s="38"/>
      <c r="EP506" s="38"/>
      <c r="EQ506" s="38"/>
      <c r="ER506" s="38"/>
      <c r="ES506" s="38"/>
      <c r="ET506" s="38"/>
      <c r="EU506" s="38"/>
      <c r="EV506" s="38"/>
      <c r="EW506" s="38"/>
      <c r="EX506" s="38"/>
      <c r="EY506" s="38"/>
      <c r="EZ506" s="38"/>
      <c r="FA506" s="38"/>
      <c r="FB506" s="38"/>
      <c r="FC506" s="38"/>
      <c r="FD506" s="38"/>
      <c r="FE506" s="38"/>
      <c r="FF506" s="38"/>
      <c r="FG506" s="38"/>
      <c r="FH506" s="38"/>
      <c r="FI506" s="38"/>
      <c r="FJ506" s="38"/>
      <c r="FK506" s="38"/>
      <c r="FL506" s="38"/>
      <c r="FM506" s="38"/>
      <c r="FN506" s="38"/>
      <c r="FO506" s="38"/>
      <c r="FP506" s="38"/>
      <c r="FQ506" s="38"/>
      <c r="FR506" s="38"/>
      <c r="FS506" s="38"/>
      <c r="FT506" s="38"/>
      <c r="FU506" s="38"/>
      <c r="FV506" s="38"/>
      <c r="FW506" s="38"/>
      <c r="FX506" s="38"/>
      <c r="FY506" s="38"/>
      <c r="FZ506" s="38"/>
      <c r="GA506" s="38"/>
      <c r="GB506" s="38"/>
      <c r="GC506" s="38"/>
      <c r="GD506" s="38"/>
      <c r="GE506" s="38"/>
      <c r="GF506" s="38"/>
      <c r="GG506" s="38"/>
      <c r="GH506" s="38"/>
      <c r="GI506" s="38"/>
      <c r="GJ506" s="38"/>
      <c r="GK506" s="38"/>
      <c r="GL506" s="38"/>
      <c r="GM506" s="38"/>
      <c r="GN506" s="38"/>
      <c r="GO506" s="38"/>
      <c r="GP506" s="38"/>
      <c r="GQ506" s="38"/>
      <c r="GR506" s="38"/>
      <c r="GS506" s="38"/>
      <c r="GT506" s="38"/>
      <c r="GU506" s="38"/>
      <c r="GV506" s="38"/>
      <c r="GW506" s="38"/>
      <c r="GX506" s="38"/>
      <c r="GY506" s="38"/>
      <c r="GZ506" s="38"/>
      <c r="HA506" s="38"/>
      <c r="HB506" s="38"/>
      <c r="HC506" s="38"/>
      <c r="HD506" s="38"/>
      <c r="HE506" s="38"/>
      <c r="HF506" s="38"/>
      <c r="HG506" s="38"/>
      <c r="HH506" s="38"/>
      <c r="HI506" s="38"/>
      <c r="HJ506" s="38"/>
      <c r="HK506" s="38"/>
      <c r="HL506" s="38"/>
      <c r="HM506" s="38"/>
      <c r="HN506" s="38"/>
      <c r="HO506" s="38"/>
      <c r="HP506" s="38"/>
      <c r="HQ506" s="38"/>
      <c r="HR506" s="38"/>
      <c r="HS506" s="38"/>
      <c r="HT506" s="38"/>
      <c r="HU506" s="38"/>
      <c r="HV506" s="38"/>
      <c r="HW506" s="38"/>
      <c r="HX506" s="38"/>
      <c r="HY506" s="38"/>
      <c r="HZ506" s="38"/>
      <c r="IA506" s="38"/>
      <c r="IB506" s="38"/>
      <c r="IC506" s="38"/>
      <c r="ID506" s="38"/>
      <c r="IE506" s="38"/>
      <c r="IF506" s="38"/>
      <c r="IG506" s="38"/>
      <c r="IH506" s="38"/>
      <c r="II506" s="38"/>
      <c r="IJ506" s="38"/>
      <c r="IK506" s="38"/>
      <c r="IL506" s="38"/>
      <c r="IM506" s="38"/>
      <c r="IN506" s="38"/>
      <c r="IO506" s="38"/>
      <c r="IP506" s="38"/>
      <c r="IQ506" s="38"/>
      <c r="IR506" s="38"/>
      <c r="IS506" s="38"/>
      <c r="IT506" s="38"/>
      <c r="IU506" s="38"/>
      <c r="IV506" s="38"/>
      <c r="IW506" s="38"/>
      <c r="IX506" s="38"/>
      <c r="IY506" s="38"/>
      <c r="IZ506" s="38"/>
      <c r="JA506" s="38"/>
      <c r="JB506" s="38"/>
      <c r="JC506" s="38"/>
      <c r="JD506" s="38"/>
      <c r="JE506" s="38"/>
      <c r="JF506" s="38"/>
      <c r="JG506" s="38"/>
      <c r="JH506" s="38"/>
      <c r="JI506" s="38"/>
      <c r="JJ506" s="38"/>
      <c r="JK506" s="38"/>
      <c r="JL506" s="38"/>
      <c r="JM506" s="38"/>
      <c r="JN506" s="38"/>
      <c r="JO506" s="38"/>
      <c r="JP506" s="38"/>
      <c r="JQ506" s="38"/>
      <c r="JR506" s="38"/>
      <c r="JS506" s="38"/>
      <c r="JT506" s="38"/>
      <c r="JU506" s="38"/>
      <c r="JV506" s="38"/>
      <c r="JW506" s="38"/>
      <c r="JX506" s="38"/>
      <c r="JY506" s="38"/>
      <c r="JZ506" s="38"/>
      <c r="KA506" s="38"/>
      <c r="KB506" s="38"/>
      <c r="KC506" s="38"/>
      <c r="KD506" s="38"/>
      <c r="KE506" s="38"/>
      <c r="KF506" s="38"/>
      <c r="KG506" s="38"/>
      <c r="KH506" s="38"/>
      <c r="KI506" s="38"/>
      <c r="KJ506" s="38"/>
      <c r="KK506" s="38"/>
      <c r="KL506" s="38"/>
      <c r="KM506" s="38"/>
      <c r="KN506" s="38"/>
      <c r="KO506" s="38"/>
      <c r="KP506" s="38"/>
      <c r="KQ506" s="38"/>
      <c r="KR506" s="38"/>
      <c r="KS506" s="38"/>
      <c r="KT506" s="38"/>
      <c r="KU506" s="38"/>
      <c r="KV506" s="38"/>
      <c r="KW506" s="38"/>
      <c r="KX506" s="38"/>
      <c r="KY506" s="38"/>
      <c r="KZ506" s="38"/>
      <c r="LA506" s="38"/>
      <c r="LB506" s="38"/>
      <c r="LC506" s="38"/>
      <c r="LD506" s="38"/>
      <c r="LE506" s="38"/>
      <c r="LF506" s="38"/>
      <c r="LG506" s="38"/>
      <c r="LH506" s="38"/>
      <c r="LI506" s="38"/>
      <c r="LJ506" s="38"/>
      <c r="LK506" s="38"/>
      <c r="LL506" s="38"/>
      <c r="LM506" s="38"/>
      <c r="LN506" s="38"/>
      <c r="LO506" s="38"/>
      <c r="LP506" s="38"/>
      <c r="LQ506" s="38"/>
      <c r="LR506" s="38"/>
      <c r="LS506" s="38"/>
      <c r="LT506" s="38"/>
      <c r="LU506" s="38"/>
      <c r="LV506" s="38"/>
      <c r="LW506" s="38"/>
      <c r="LX506" s="38"/>
      <c r="LY506" s="38"/>
      <c r="LZ506" s="38"/>
      <c r="MA506" s="38"/>
      <c r="MB506" s="38"/>
      <c r="MC506" s="38"/>
      <c r="MD506" s="38"/>
      <c r="ME506" s="38"/>
      <c r="MF506" s="38"/>
      <c r="MG506" s="38"/>
      <c r="MH506" s="38"/>
      <c r="MI506" s="38"/>
      <c r="MJ506" s="38"/>
      <c r="MK506" s="38"/>
      <c r="ML506" s="38"/>
      <c r="MM506" s="38"/>
      <c r="MN506" s="38"/>
      <c r="MO506" s="38"/>
      <c r="MP506" s="38"/>
      <c r="MQ506" s="38"/>
      <c r="MR506" s="38"/>
      <c r="MS506" s="38"/>
      <c r="MT506" s="38"/>
      <c r="MU506" s="38"/>
      <c r="MV506" s="38"/>
      <c r="MW506" s="38"/>
      <c r="MX506" s="38"/>
      <c r="MY506" s="38"/>
      <c r="MZ506" s="38"/>
      <c r="NA506" s="38"/>
      <c r="NB506" s="38"/>
      <c r="NC506" s="38"/>
      <c r="ND506" s="38"/>
      <c r="NE506" s="38"/>
      <c r="NF506" s="38"/>
      <c r="NG506" s="38"/>
      <c r="NH506" s="38"/>
      <c r="NI506" s="38"/>
      <c r="NJ506" s="38"/>
      <c r="NK506" s="38"/>
      <c r="NL506" s="38"/>
      <c r="NM506" s="38"/>
      <c r="NN506" s="38"/>
      <c r="NO506" s="38"/>
      <c r="NP506" s="38"/>
      <c r="NQ506" s="38"/>
      <c r="NR506" s="38"/>
      <c r="NS506" s="38"/>
      <c r="NT506" s="38"/>
      <c r="NU506" s="38"/>
      <c r="NV506" s="38"/>
      <c r="NW506" s="38"/>
      <c r="NX506" s="38"/>
      <c r="NY506" s="38"/>
      <c r="NZ506" s="38"/>
      <c r="OA506" s="38"/>
      <c r="OB506" s="38"/>
      <c r="OC506" s="38"/>
      <c r="OD506" s="38"/>
      <c r="OE506" s="38"/>
      <c r="OF506" s="38"/>
      <c r="OG506" s="38"/>
      <c r="OH506" s="38"/>
      <c r="OI506" s="38"/>
      <c r="OJ506" s="38"/>
      <c r="OK506" s="38"/>
      <c r="OL506" s="38"/>
      <c r="OM506" s="38"/>
      <c r="ON506" s="38"/>
      <c r="OO506" s="38"/>
      <c r="OP506" s="38"/>
      <c r="OQ506" s="38"/>
      <c r="OR506" s="38"/>
      <c r="OS506" s="38"/>
      <c r="OT506" s="38"/>
      <c r="OU506" s="38"/>
      <c r="OV506" s="38"/>
      <c r="OW506" s="38"/>
      <c r="OX506" s="38"/>
      <c r="OY506" s="38"/>
      <c r="OZ506" s="38"/>
      <c r="PA506" s="38"/>
      <c r="PB506" s="38"/>
      <c r="PC506" s="38"/>
      <c r="PD506" s="38"/>
      <c r="PE506" s="38"/>
      <c r="PF506" s="38"/>
      <c r="PG506" s="38"/>
      <c r="PH506" s="38"/>
      <c r="PI506" s="38"/>
      <c r="PJ506" s="38"/>
      <c r="PK506" s="38"/>
      <c r="PL506" s="38"/>
      <c r="PM506" s="38"/>
      <c r="PN506" s="38"/>
      <c r="PO506" s="38"/>
      <c r="PP506" s="38"/>
      <c r="PQ506" s="38"/>
      <c r="PR506" s="38"/>
      <c r="PS506" s="38"/>
      <c r="PT506" s="38"/>
      <c r="PU506" s="38"/>
      <c r="PV506" s="38"/>
      <c r="PW506" s="38"/>
      <c r="PX506" s="38"/>
      <c r="PY506" s="38"/>
      <c r="PZ506" s="38"/>
      <c r="QA506" s="38"/>
      <c r="QB506" s="38"/>
      <c r="QC506" s="38"/>
      <c r="QD506" s="38"/>
      <c r="QE506" s="38"/>
      <c r="QF506" s="38"/>
      <c r="QG506" s="38"/>
      <c r="QH506" s="38"/>
      <c r="QI506" s="38"/>
      <c r="QJ506" s="38"/>
      <c r="QK506" s="38"/>
      <c r="QL506" s="38"/>
      <c r="QM506" s="38"/>
      <c r="QN506" s="38"/>
      <c r="QO506" s="38"/>
      <c r="QP506" s="38"/>
      <c r="QQ506" s="38"/>
      <c r="QR506" s="38"/>
      <c r="QS506" s="38"/>
      <c r="QT506" s="38"/>
      <c r="QU506" s="38"/>
      <c r="QV506" s="38"/>
      <c r="QW506" s="38"/>
      <c r="QX506" s="38"/>
      <c r="QY506" s="38"/>
      <c r="QZ506" s="38"/>
      <c r="RA506" s="38"/>
      <c r="RB506" s="38"/>
      <c r="RC506" s="38"/>
      <c r="RD506" s="38"/>
      <c r="RE506" s="38"/>
      <c r="RF506" s="38"/>
      <c r="RG506" s="38"/>
      <c r="RH506" s="38"/>
      <c r="RI506" s="38"/>
      <c r="RJ506" s="38"/>
      <c r="RK506" s="38"/>
      <c r="RL506" s="38"/>
      <c r="RM506" s="38"/>
      <c r="RN506" s="38"/>
      <c r="RO506" s="38"/>
      <c r="RP506" s="38"/>
      <c r="RQ506" s="38"/>
      <c r="RR506" s="38"/>
      <c r="RS506" s="38"/>
      <c r="RT506" s="38"/>
      <c r="RU506" s="38"/>
      <c r="RV506" s="38"/>
      <c r="RW506" s="38"/>
      <c r="RX506" s="38"/>
      <c r="RY506" s="38"/>
      <c r="RZ506" s="38"/>
      <c r="SA506" s="38"/>
      <c r="SB506" s="38"/>
      <c r="SC506" s="38"/>
      <c r="SD506" s="38"/>
      <c r="SE506" s="38"/>
      <c r="SF506" s="38"/>
      <c r="SG506" s="38"/>
      <c r="SH506" s="38"/>
      <c r="SI506" s="38"/>
      <c r="SJ506" s="38"/>
      <c r="SK506" s="38"/>
      <c r="SL506" s="38"/>
      <c r="SM506" s="38"/>
      <c r="SN506" s="38"/>
      <c r="SO506" s="38"/>
      <c r="SP506" s="38"/>
      <c r="SQ506" s="38"/>
      <c r="SR506" s="38"/>
      <c r="SS506" s="38"/>
      <c r="ST506" s="38"/>
      <c r="SU506" s="38"/>
      <c r="SV506" s="38"/>
      <c r="SW506" s="38"/>
      <c r="SX506" s="38"/>
      <c r="SY506" s="38"/>
      <c r="SZ506" s="38"/>
      <c r="TA506" s="38"/>
      <c r="TB506" s="38"/>
      <c r="TC506" s="38"/>
      <c r="TD506" s="38"/>
      <c r="TE506" s="38"/>
      <c r="TF506" s="38"/>
      <c r="TG506" s="38"/>
      <c r="TH506" s="38"/>
      <c r="TI506" s="38"/>
      <c r="TJ506" s="38"/>
      <c r="TK506" s="38"/>
      <c r="TL506" s="38"/>
      <c r="TM506" s="38"/>
      <c r="TN506" s="38"/>
      <c r="TO506" s="38"/>
      <c r="TP506" s="38"/>
      <c r="TQ506" s="38"/>
      <c r="TR506" s="38"/>
      <c r="TS506" s="38"/>
      <c r="TT506" s="38"/>
      <c r="TU506" s="38"/>
      <c r="TV506" s="38"/>
      <c r="TW506" s="38"/>
      <c r="TX506" s="38"/>
      <c r="TY506" s="38"/>
      <c r="TZ506" s="38"/>
      <c r="UA506" s="38"/>
      <c r="UB506" s="38"/>
      <c r="UC506" s="38"/>
      <c r="UD506" s="38"/>
      <c r="UE506" s="38"/>
      <c r="UF506" s="38"/>
      <c r="UG506" s="38"/>
      <c r="UH506" s="38"/>
      <c r="UI506" s="38"/>
      <c r="UJ506" s="38"/>
      <c r="UK506" s="38"/>
      <c r="UL506" s="38"/>
      <c r="UM506" s="38"/>
      <c r="UN506" s="38"/>
      <c r="UO506" s="38"/>
      <c r="UP506" s="38"/>
      <c r="UQ506" s="38"/>
      <c r="UR506" s="38"/>
      <c r="US506" s="38"/>
      <c r="UT506" s="38"/>
      <c r="UU506" s="38"/>
      <c r="UV506" s="38"/>
      <c r="UW506" s="38"/>
      <c r="UX506" s="38"/>
      <c r="UY506" s="38"/>
      <c r="UZ506" s="38"/>
      <c r="VA506" s="38"/>
      <c r="VB506" s="38"/>
      <c r="VC506" s="38"/>
      <c r="VD506" s="38"/>
      <c r="VE506" s="38"/>
      <c r="VF506" s="38"/>
      <c r="VG506" s="38"/>
      <c r="VH506" s="38"/>
      <c r="VI506" s="38"/>
      <c r="VJ506" s="38"/>
      <c r="VK506" s="38"/>
      <c r="VL506" s="38"/>
      <c r="VM506" s="38"/>
      <c r="VN506" s="38"/>
      <c r="VO506" s="38"/>
      <c r="VP506" s="38"/>
      <c r="VQ506" s="38"/>
      <c r="VR506" s="38"/>
      <c r="VS506" s="38"/>
      <c r="VT506" s="38"/>
      <c r="VU506" s="38"/>
      <c r="VV506" s="38"/>
      <c r="VW506" s="38"/>
      <c r="VX506" s="38"/>
      <c r="VY506" s="38"/>
      <c r="VZ506" s="38"/>
      <c r="WA506" s="38"/>
      <c r="WB506" s="38"/>
      <c r="WC506" s="38"/>
      <c r="WD506" s="38"/>
    </row>
    <row r="507" spans="1:602" s="39" customFormat="1" ht="114" customHeight="1">
      <c r="A507" s="507"/>
      <c r="B507" s="508" t="s">
        <v>970</v>
      </c>
      <c r="C507" s="527" t="s">
        <v>971</v>
      </c>
      <c r="D507" s="50" t="s">
        <v>787</v>
      </c>
      <c r="E507" s="55" t="s">
        <v>211</v>
      </c>
      <c r="F507" s="50" t="s">
        <v>136</v>
      </c>
      <c r="G507" s="518">
        <v>43901</v>
      </c>
      <c r="H507" s="518" t="s">
        <v>137</v>
      </c>
      <c r="I507" s="635" t="s">
        <v>14</v>
      </c>
      <c r="J507" s="635" t="s">
        <v>14</v>
      </c>
      <c r="K507" s="635" t="s">
        <v>648</v>
      </c>
      <c r="L507" s="512" t="s">
        <v>146</v>
      </c>
      <c r="M507" s="505">
        <f t="shared" ref="M507:R507" si="75">M508</f>
        <v>20000</v>
      </c>
      <c r="N507" s="505">
        <f t="shared" si="75"/>
        <v>20000</v>
      </c>
      <c r="O507" s="505">
        <f t="shared" si="75"/>
        <v>30000</v>
      </c>
      <c r="P507" s="513">
        <f t="shared" si="75"/>
        <v>30000</v>
      </c>
      <c r="Q507" s="554">
        <f t="shared" si="75"/>
        <v>30000</v>
      </c>
      <c r="R507" s="554">
        <f t="shared" si="75"/>
        <v>30000</v>
      </c>
      <c r="S507" s="514"/>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c r="DG507" s="38"/>
      <c r="DH507" s="38"/>
      <c r="DI507" s="38"/>
      <c r="DJ507" s="38"/>
      <c r="DK507" s="38"/>
      <c r="DL507" s="38"/>
      <c r="DM507" s="38"/>
      <c r="DN507" s="38"/>
      <c r="DO507" s="38"/>
      <c r="DP507" s="38"/>
      <c r="DQ507" s="38"/>
      <c r="DR507" s="38"/>
      <c r="DS507" s="38"/>
      <c r="DT507" s="38"/>
      <c r="DU507" s="38"/>
      <c r="DV507" s="38"/>
      <c r="DW507" s="38"/>
      <c r="DX507" s="38"/>
      <c r="DY507" s="38"/>
      <c r="DZ507" s="38"/>
      <c r="EA507" s="38"/>
      <c r="EB507" s="38"/>
      <c r="EC507" s="38"/>
      <c r="ED507" s="38"/>
      <c r="EE507" s="38"/>
      <c r="EF507" s="38"/>
      <c r="EG507" s="38"/>
      <c r="EH507" s="38"/>
      <c r="EI507" s="38"/>
      <c r="EJ507" s="38"/>
      <c r="EK507" s="38"/>
      <c r="EL507" s="38"/>
      <c r="EM507" s="38"/>
      <c r="EN507" s="38"/>
      <c r="EO507" s="38"/>
      <c r="EP507" s="38"/>
      <c r="EQ507" s="38"/>
      <c r="ER507" s="38"/>
      <c r="ES507" s="38"/>
      <c r="ET507" s="38"/>
      <c r="EU507" s="38"/>
      <c r="EV507" s="38"/>
      <c r="EW507" s="38"/>
      <c r="EX507" s="38"/>
      <c r="EY507" s="38"/>
      <c r="EZ507" s="38"/>
      <c r="FA507" s="38"/>
      <c r="FB507" s="38"/>
      <c r="FC507" s="38"/>
      <c r="FD507" s="38"/>
      <c r="FE507" s="38"/>
      <c r="FF507" s="38"/>
      <c r="FG507" s="38"/>
      <c r="FH507" s="38"/>
      <c r="FI507" s="38"/>
      <c r="FJ507" s="38"/>
      <c r="FK507" s="38"/>
      <c r="FL507" s="38"/>
      <c r="FM507" s="38"/>
      <c r="FN507" s="38"/>
      <c r="FO507" s="38"/>
      <c r="FP507" s="38"/>
      <c r="FQ507" s="38"/>
      <c r="FR507" s="38"/>
      <c r="FS507" s="38"/>
      <c r="FT507" s="38"/>
      <c r="FU507" s="38"/>
      <c r="FV507" s="38"/>
      <c r="FW507" s="38"/>
      <c r="FX507" s="38"/>
      <c r="FY507" s="38"/>
      <c r="FZ507" s="38"/>
      <c r="GA507" s="38"/>
      <c r="GB507" s="38"/>
      <c r="GC507" s="38"/>
      <c r="GD507" s="38"/>
      <c r="GE507" s="38"/>
      <c r="GF507" s="38"/>
      <c r="GG507" s="38"/>
      <c r="GH507" s="38"/>
      <c r="GI507" s="38"/>
      <c r="GJ507" s="38"/>
      <c r="GK507" s="38"/>
      <c r="GL507" s="38"/>
      <c r="GM507" s="38"/>
      <c r="GN507" s="38"/>
      <c r="GO507" s="38"/>
      <c r="GP507" s="38"/>
      <c r="GQ507" s="38"/>
      <c r="GR507" s="38"/>
      <c r="GS507" s="38"/>
      <c r="GT507" s="38"/>
      <c r="GU507" s="38"/>
      <c r="GV507" s="38"/>
      <c r="GW507" s="38"/>
      <c r="GX507" s="38"/>
      <c r="GY507" s="38"/>
      <c r="GZ507" s="38"/>
      <c r="HA507" s="38"/>
      <c r="HB507" s="38"/>
      <c r="HC507" s="38"/>
      <c r="HD507" s="38"/>
      <c r="HE507" s="38"/>
      <c r="HF507" s="38"/>
      <c r="HG507" s="38"/>
      <c r="HH507" s="38"/>
      <c r="HI507" s="38"/>
      <c r="HJ507" s="38"/>
      <c r="HK507" s="38"/>
      <c r="HL507" s="38"/>
      <c r="HM507" s="38"/>
      <c r="HN507" s="38"/>
      <c r="HO507" s="38"/>
      <c r="HP507" s="38"/>
      <c r="HQ507" s="38"/>
      <c r="HR507" s="38"/>
      <c r="HS507" s="38"/>
      <c r="HT507" s="38"/>
      <c r="HU507" s="38"/>
      <c r="HV507" s="38"/>
      <c r="HW507" s="38"/>
      <c r="HX507" s="38"/>
      <c r="HY507" s="38"/>
      <c r="HZ507" s="38"/>
      <c r="IA507" s="38"/>
      <c r="IB507" s="38"/>
      <c r="IC507" s="38"/>
      <c r="ID507" s="38"/>
      <c r="IE507" s="38"/>
      <c r="IF507" s="38"/>
      <c r="IG507" s="38"/>
      <c r="IH507" s="38"/>
      <c r="II507" s="38"/>
      <c r="IJ507" s="38"/>
      <c r="IK507" s="38"/>
      <c r="IL507" s="38"/>
      <c r="IM507" s="38"/>
      <c r="IN507" s="38"/>
      <c r="IO507" s="38"/>
      <c r="IP507" s="38"/>
      <c r="IQ507" s="38"/>
      <c r="IR507" s="38"/>
      <c r="IS507" s="38"/>
      <c r="IT507" s="38"/>
      <c r="IU507" s="38"/>
      <c r="IV507" s="38"/>
      <c r="IW507" s="38"/>
      <c r="IX507" s="38"/>
      <c r="IY507" s="38"/>
      <c r="IZ507" s="38"/>
      <c r="JA507" s="38"/>
      <c r="JB507" s="38"/>
      <c r="JC507" s="38"/>
      <c r="JD507" s="38"/>
      <c r="JE507" s="38"/>
      <c r="JF507" s="38"/>
      <c r="JG507" s="38"/>
      <c r="JH507" s="38"/>
      <c r="JI507" s="38"/>
      <c r="JJ507" s="38"/>
      <c r="JK507" s="38"/>
      <c r="JL507" s="38"/>
      <c r="JM507" s="38"/>
      <c r="JN507" s="38"/>
      <c r="JO507" s="38"/>
      <c r="JP507" s="38"/>
      <c r="JQ507" s="38"/>
      <c r="JR507" s="38"/>
      <c r="JS507" s="38"/>
      <c r="JT507" s="38"/>
      <c r="JU507" s="38"/>
      <c r="JV507" s="38"/>
      <c r="JW507" s="38"/>
      <c r="JX507" s="38"/>
      <c r="JY507" s="38"/>
      <c r="JZ507" s="38"/>
      <c r="KA507" s="38"/>
      <c r="KB507" s="38"/>
      <c r="KC507" s="38"/>
      <c r="KD507" s="38"/>
      <c r="KE507" s="38"/>
      <c r="KF507" s="38"/>
      <c r="KG507" s="38"/>
      <c r="KH507" s="38"/>
      <c r="KI507" s="38"/>
      <c r="KJ507" s="38"/>
      <c r="KK507" s="38"/>
      <c r="KL507" s="38"/>
      <c r="KM507" s="38"/>
      <c r="KN507" s="38"/>
      <c r="KO507" s="38"/>
      <c r="KP507" s="38"/>
      <c r="KQ507" s="38"/>
      <c r="KR507" s="38"/>
      <c r="KS507" s="38"/>
      <c r="KT507" s="38"/>
      <c r="KU507" s="38"/>
      <c r="KV507" s="38"/>
      <c r="KW507" s="38"/>
      <c r="KX507" s="38"/>
      <c r="KY507" s="38"/>
      <c r="KZ507" s="38"/>
      <c r="LA507" s="38"/>
      <c r="LB507" s="38"/>
      <c r="LC507" s="38"/>
      <c r="LD507" s="38"/>
      <c r="LE507" s="38"/>
      <c r="LF507" s="38"/>
      <c r="LG507" s="38"/>
      <c r="LH507" s="38"/>
      <c r="LI507" s="38"/>
      <c r="LJ507" s="38"/>
      <c r="LK507" s="38"/>
      <c r="LL507" s="38"/>
      <c r="LM507" s="38"/>
      <c r="LN507" s="38"/>
      <c r="LO507" s="38"/>
      <c r="LP507" s="38"/>
      <c r="LQ507" s="38"/>
      <c r="LR507" s="38"/>
      <c r="LS507" s="38"/>
      <c r="LT507" s="38"/>
      <c r="LU507" s="38"/>
      <c r="LV507" s="38"/>
      <c r="LW507" s="38"/>
      <c r="LX507" s="38"/>
      <c r="LY507" s="38"/>
      <c r="LZ507" s="38"/>
      <c r="MA507" s="38"/>
      <c r="MB507" s="38"/>
      <c r="MC507" s="38"/>
      <c r="MD507" s="38"/>
      <c r="ME507" s="38"/>
      <c r="MF507" s="38"/>
      <c r="MG507" s="38"/>
      <c r="MH507" s="38"/>
      <c r="MI507" s="38"/>
      <c r="MJ507" s="38"/>
      <c r="MK507" s="38"/>
      <c r="ML507" s="38"/>
      <c r="MM507" s="38"/>
      <c r="MN507" s="38"/>
      <c r="MO507" s="38"/>
      <c r="MP507" s="38"/>
      <c r="MQ507" s="38"/>
      <c r="MR507" s="38"/>
      <c r="MS507" s="38"/>
      <c r="MT507" s="38"/>
      <c r="MU507" s="38"/>
      <c r="MV507" s="38"/>
      <c r="MW507" s="38"/>
      <c r="MX507" s="38"/>
      <c r="MY507" s="38"/>
      <c r="MZ507" s="38"/>
      <c r="NA507" s="38"/>
      <c r="NB507" s="38"/>
      <c r="NC507" s="38"/>
      <c r="ND507" s="38"/>
      <c r="NE507" s="38"/>
      <c r="NF507" s="38"/>
      <c r="NG507" s="38"/>
      <c r="NH507" s="38"/>
      <c r="NI507" s="38"/>
      <c r="NJ507" s="38"/>
      <c r="NK507" s="38"/>
      <c r="NL507" s="38"/>
      <c r="NM507" s="38"/>
      <c r="NN507" s="38"/>
      <c r="NO507" s="38"/>
      <c r="NP507" s="38"/>
      <c r="NQ507" s="38"/>
      <c r="NR507" s="38"/>
      <c r="NS507" s="38"/>
      <c r="NT507" s="38"/>
      <c r="NU507" s="38"/>
      <c r="NV507" s="38"/>
      <c r="NW507" s="38"/>
      <c r="NX507" s="38"/>
      <c r="NY507" s="38"/>
      <c r="NZ507" s="38"/>
      <c r="OA507" s="38"/>
      <c r="OB507" s="38"/>
      <c r="OC507" s="38"/>
      <c r="OD507" s="38"/>
      <c r="OE507" s="38"/>
      <c r="OF507" s="38"/>
      <c r="OG507" s="38"/>
      <c r="OH507" s="38"/>
      <c r="OI507" s="38"/>
      <c r="OJ507" s="38"/>
      <c r="OK507" s="38"/>
      <c r="OL507" s="38"/>
      <c r="OM507" s="38"/>
      <c r="ON507" s="38"/>
      <c r="OO507" s="38"/>
      <c r="OP507" s="38"/>
      <c r="OQ507" s="38"/>
      <c r="OR507" s="38"/>
      <c r="OS507" s="38"/>
      <c r="OT507" s="38"/>
      <c r="OU507" s="38"/>
      <c r="OV507" s="38"/>
      <c r="OW507" s="38"/>
      <c r="OX507" s="38"/>
      <c r="OY507" s="38"/>
      <c r="OZ507" s="38"/>
      <c r="PA507" s="38"/>
      <c r="PB507" s="38"/>
      <c r="PC507" s="38"/>
      <c r="PD507" s="38"/>
      <c r="PE507" s="38"/>
      <c r="PF507" s="38"/>
      <c r="PG507" s="38"/>
      <c r="PH507" s="38"/>
      <c r="PI507" s="38"/>
      <c r="PJ507" s="38"/>
      <c r="PK507" s="38"/>
      <c r="PL507" s="38"/>
      <c r="PM507" s="38"/>
      <c r="PN507" s="38"/>
      <c r="PO507" s="38"/>
      <c r="PP507" s="38"/>
      <c r="PQ507" s="38"/>
      <c r="PR507" s="38"/>
      <c r="PS507" s="38"/>
      <c r="PT507" s="38"/>
      <c r="PU507" s="38"/>
      <c r="PV507" s="38"/>
      <c r="PW507" s="38"/>
      <c r="PX507" s="38"/>
      <c r="PY507" s="38"/>
      <c r="PZ507" s="38"/>
      <c r="QA507" s="38"/>
      <c r="QB507" s="38"/>
      <c r="QC507" s="38"/>
      <c r="QD507" s="38"/>
      <c r="QE507" s="38"/>
      <c r="QF507" s="38"/>
      <c r="QG507" s="38"/>
      <c r="QH507" s="38"/>
      <c r="QI507" s="38"/>
      <c r="QJ507" s="38"/>
      <c r="QK507" s="38"/>
      <c r="QL507" s="38"/>
      <c r="QM507" s="38"/>
      <c r="QN507" s="38"/>
      <c r="QO507" s="38"/>
      <c r="QP507" s="38"/>
      <c r="QQ507" s="38"/>
      <c r="QR507" s="38"/>
      <c r="QS507" s="38"/>
      <c r="QT507" s="38"/>
      <c r="QU507" s="38"/>
      <c r="QV507" s="38"/>
      <c r="QW507" s="38"/>
      <c r="QX507" s="38"/>
      <c r="QY507" s="38"/>
      <c r="QZ507" s="38"/>
      <c r="RA507" s="38"/>
      <c r="RB507" s="38"/>
      <c r="RC507" s="38"/>
      <c r="RD507" s="38"/>
      <c r="RE507" s="38"/>
      <c r="RF507" s="38"/>
      <c r="RG507" s="38"/>
      <c r="RH507" s="38"/>
      <c r="RI507" s="38"/>
      <c r="RJ507" s="38"/>
      <c r="RK507" s="38"/>
      <c r="RL507" s="38"/>
      <c r="RM507" s="38"/>
      <c r="RN507" s="38"/>
      <c r="RO507" s="38"/>
      <c r="RP507" s="38"/>
      <c r="RQ507" s="38"/>
      <c r="RR507" s="38"/>
      <c r="RS507" s="38"/>
      <c r="RT507" s="38"/>
      <c r="RU507" s="38"/>
      <c r="RV507" s="38"/>
      <c r="RW507" s="38"/>
      <c r="RX507" s="38"/>
      <c r="RY507" s="38"/>
      <c r="RZ507" s="38"/>
      <c r="SA507" s="38"/>
      <c r="SB507" s="38"/>
      <c r="SC507" s="38"/>
      <c r="SD507" s="38"/>
      <c r="SE507" s="38"/>
      <c r="SF507" s="38"/>
      <c r="SG507" s="38"/>
      <c r="SH507" s="38"/>
      <c r="SI507" s="38"/>
      <c r="SJ507" s="38"/>
      <c r="SK507" s="38"/>
      <c r="SL507" s="38"/>
      <c r="SM507" s="38"/>
      <c r="SN507" s="38"/>
      <c r="SO507" s="38"/>
      <c r="SP507" s="38"/>
      <c r="SQ507" s="38"/>
      <c r="SR507" s="38"/>
      <c r="SS507" s="38"/>
      <c r="ST507" s="38"/>
      <c r="SU507" s="38"/>
      <c r="SV507" s="38"/>
      <c r="SW507" s="38"/>
      <c r="SX507" s="38"/>
      <c r="SY507" s="38"/>
      <c r="SZ507" s="38"/>
      <c r="TA507" s="38"/>
      <c r="TB507" s="38"/>
      <c r="TC507" s="38"/>
      <c r="TD507" s="38"/>
      <c r="TE507" s="38"/>
      <c r="TF507" s="38"/>
      <c r="TG507" s="38"/>
      <c r="TH507" s="38"/>
      <c r="TI507" s="38"/>
      <c r="TJ507" s="38"/>
      <c r="TK507" s="38"/>
      <c r="TL507" s="38"/>
      <c r="TM507" s="38"/>
      <c r="TN507" s="38"/>
      <c r="TO507" s="38"/>
      <c r="TP507" s="38"/>
      <c r="TQ507" s="38"/>
      <c r="TR507" s="38"/>
      <c r="TS507" s="38"/>
      <c r="TT507" s="38"/>
      <c r="TU507" s="38"/>
      <c r="TV507" s="38"/>
      <c r="TW507" s="38"/>
      <c r="TX507" s="38"/>
      <c r="TY507" s="38"/>
      <c r="TZ507" s="38"/>
      <c r="UA507" s="38"/>
      <c r="UB507" s="38"/>
      <c r="UC507" s="38"/>
      <c r="UD507" s="38"/>
      <c r="UE507" s="38"/>
      <c r="UF507" s="38"/>
      <c r="UG507" s="38"/>
      <c r="UH507" s="38"/>
      <c r="UI507" s="38"/>
      <c r="UJ507" s="38"/>
      <c r="UK507" s="38"/>
      <c r="UL507" s="38"/>
      <c r="UM507" s="38"/>
      <c r="UN507" s="38"/>
      <c r="UO507" s="38"/>
      <c r="UP507" s="38"/>
      <c r="UQ507" s="38"/>
      <c r="UR507" s="38"/>
      <c r="US507" s="38"/>
      <c r="UT507" s="38"/>
      <c r="UU507" s="38"/>
      <c r="UV507" s="38"/>
      <c r="UW507" s="38"/>
      <c r="UX507" s="38"/>
      <c r="UY507" s="38"/>
      <c r="UZ507" s="38"/>
      <c r="VA507" s="38"/>
      <c r="VB507" s="38"/>
      <c r="VC507" s="38"/>
      <c r="VD507" s="38"/>
      <c r="VE507" s="38"/>
      <c r="VF507" s="38"/>
      <c r="VG507" s="38"/>
      <c r="VH507" s="38"/>
      <c r="VI507" s="38"/>
      <c r="VJ507" s="38"/>
      <c r="VK507" s="38"/>
      <c r="VL507" s="38"/>
      <c r="VM507" s="38"/>
      <c r="VN507" s="38"/>
      <c r="VO507" s="38"/>
      <c r="VP507" s="38"/>
      <c r="VQ507" s="38"/>
      <c r="VR507" s="38"/>
      <c r="VS507" s="38"/>
      <c r="VT507" s="38"/>
      <c r="VU507" s="38"/>
      <c r="VV507" s="38"/>
      <c r="VW507" s="38"/>
      <c r="VX507" s="38"/>
      <c r="VY507" s="38"/>
      <c r="VZ507" s="38"/>
      <c r="WA507" s="38"/>
      <c r="WB507" s="38"/>
      <c r="WC507" s="38"/>
      <c r="WD507" s="38"/>
    </row>
    <row r="508" spans="1:602" s="37" customFormat="1" ht="96.75" customHeight="1">
      <c r="A508" s="507"/>
      <c r="B508" s="76"/>
      <c r="C508" s="536"/>
      <c r="D508" s="51"/>
      <c r="E508" s="57"/>
      <c r="F508" s="531"/>
      <c r="G508" s="532"/>
      <c r="H508" s="532"/>
      <c r="I508" s="533" t="s">
        <v>14</v>
      </c>
      <c r="J508" s="533" t="s">
        <v>14</v>
      </c>
      <c r="K508" s="533" t="s">
        <v>648</v>
      </c>
      <c r="L508" s="533" t="s">
        <v>202</v>
      </c>
      <c r="M508" s="520">
        <v>20000</v>
      </c>
      <c r="N508" s="520">
        <v>20000</v>
      </c>
      <c r="O508" s="520">
        <v>30000</v>
      </c>
      <c r="P508" s="534">
        <v>30000</v>
      </c>
      <c r="Q508" s="520">
        <v>30000</v>
      </c>
      <c r="R508" s="520">
        <v>30000</v>
      </c>
      <c r="S508" s="535">
        <v>3</v>
      </c>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c r="DG508" s="38"/>
      <c r="DH508" s="38"/>
      <c r="DI508" s="38"/>
      <c r="DJ508" s="38"/>
      <c r="DK508" s="38"/>
      <c r="DL508" s="38"/>
      <c r="DM508" s="38"/>
      <c r="DN508" s="38"/>
      <c r="DO508" s="38"/>
      <c r="DP508" s="38"/>
      <c r="DQ508" s="38"/>
      <c r="DR508" s="38"/>
      <c r="DS508" s="38"/>
      <c r="DT508" s="38"/>
      <c r="DU508" s="38"/>
      <c r="DV508" s="38"/>
      <c r="DW508" s="38"/>
      <c r="DX508" s="38"/>
      <c r="DY508" s="38"/>
      <c r="DZ508" s="38"/>
      <c r="EA508" s="38"/>
      <c r="EB508" s="38"/>
      <c r="EC508" s="38"/>
      <c r="ED508" s="38"/>
      <c r="EE508" s="38"/>
      <c r="EF508" s="38"/>
      <c r="EG508" s="38"/>
      <c r="EH508" s="38"/>
      <c r="EI508" s="38"/>
      <c r="EJ508" s="38"/>
      <c r="EK508" s="38"/>
      <c r="EL508" s="38"/>
      <c r="EM508" s="38"/>
      <c r="EN508" s="38"/>
      <c r="EO508" s="38"/>
      <c r="EP508" s="38"/>
      <c r="EQ508" s="38"/>
      <c r="ER508" s="38"/>
      <c r="ES508" s="38"/>
      <c r="ET508" s="38"/>
      <c r="EU508" s="38"/>
      <c r="EV508" s="38"/>
      <c r="EW508" s="38"/>
      <c r="EX508" s="38"/>
      <c r="EY508" s="38"/>
      <c r="EZ508" s="38"/>
      <c r="FA508" s="38"/>
      <c r="FB508" s="38"/>
      <c r="FC508" s="38"/>
      <c r="FD508" s="38"/>
      <c r="FE508" s="38"/>
      <c r="FF508" s="38"/>
      <c r="FG508" s="38"/>
      <c r="FH508" s="38"/>
      <c r="FI508" s="38"/>
      <c r="FJ508" s="38"/>
      <c r="FK508" s="38"/>
      <c r="FL508" s="38"/>
      <c r="FM508" s="38"/>
      <c r="FN508" s="38"/>
      <c r="FO508" s="38"/>
      <c r="FP508" s="38"/>
      <c r="FQ508" s="38"/>
      <c r="FR508" s="38"/>
      <c r="FS508" s="38"/>
      <c r="FT508" s="38"/>
      <c r="FU508" s="38"/>
      <c r="FV508" s="38"/>
      <c r="FW508" s="38"/>
      <c r="FX508" s="38"/>
      <c r="FY508" s="38"/>
      <c r="FZ508" s="38"/>
      <c r="GA508" s="38"/>
      <c r="GB508" s="38"/>
      <c r="GC508" s="38"/>
      <c r="GD508" s="38"/>
      <c r="GE508" s="38"/>
      <c r="GF508" s="38"/>
      <c r="GG508" s="38"/>
      <c r="GH508" s="38"/>
      <c r="GI508" s="38"/>
      <c r="GJ508" s="38"/>
      <c r="GK508" s="38"/>
      <c r="GL508" s="38"/>
      <c r="GM508" s="38"/>
      <c r="GN508" s="38"/>
      <c r="GO508" s="38"/>
      <c r="GP508" s="38"/>
      <c r="GQ508" s="38"/>
      <c r="GR508" s="38"/>
      <c r="GS508" s="38"/>
      <c r="GT508" s="38"/>
      <c r="GU508" s="38"/>
      <c r="GV508" s="38"/>
      <c r="GW508" s="38"/>
      <c r="GX508" s="38"/>
      <c r="GY508" s="38"/>
      <c r="GZ508" s="38"/>
      <c r="HA508" s="38"/>
      <c r="HB508" s="38"/>
      <c r="HC508" s="38"/>
      <c r="HD508" s="38"/>
      <c r="HE508" s="38"/>
      <c r="HF508" s="38"/>
      <c r="HG508" s="38"/>
      <c r="HH508" s="38"/>
      <c r="HI508" s="38"/>
      <c r="HJ508" s="38"/>
      <c r="HK508" s="38"/>
      <c r="HL508" s="38"/>
      <c r="HM508" s="38"/>
      <c r="HN508" s="38"/>
      <c r="HO508" s="38"/>
      <c r="HP508" s="38"/>
      <c r="HQ508" s="38"/>
      <c r="HR508" s="38"/>
      <c r="HS508" s="38"/>
      <c r="HT508" s="38"/>
      <c r="HU508" s="38"/>
      <c r="HV508" s="38"/>
      <c r="HW508" s="38"/>
      <c r="HX508" s="38"/>
      <c r="HY508" s="38"/>
      <c r="HZ508" s="38"/>
      <c r="IA508" s="38"/>
      <c r="IB508" s="38"/>
      <c r="IC508" s="38"/>
      <c r="ID508" s="38"/>
      <c r="IE508" s="38"/>
      <c r="IF508" s="38"/>
      <c r="IG508" s="38"/>
      <c r="IH508" s="38"/>
      <c r="II508" s="38"/>
      <c r="IJ508" s="38"/>
      <c r="IK508" s="38"/>
      <c r="IL508" s="38"/>
      <c r="IM508" s="38"/>
      <c r="IN508" s="38"/>
      <c r="IO508" s="38"/>
      <c r="IP508" s="38"/>
      <c r="IQ508" s="38"/>
      <c r="IR508" s="38"/>
      <c r="IS508" s="38"/>
      <c r="IT508" s="38"/>
      <c r="IU508" s="38"/>
      <c r="IV508" s="38"/>
      <c r="IW508" s="38"/>
      <c r="IX508" s="38"/>
      <c r="IY508" s="38"/>
      <c r="IZ508" s="38"/>
      <c r="JA508" s="38"/>
      <c r="JB508" s="38"/>
      <c r="JC508" s="38"/>
      <c r="JD508" s="38"/>
      <c r="JE508" s="38"/>
      <c r="JF508" s="38"/>
      <c r="JG508" s="38"/>
      <c r="JH508" s="38"/>
      <c r="JI508" s="38"/>
      <c r="JJ508" s="38"/>
      <c r="JK508" s="38"/>
      <c r="JL508" s="38"/>
      <c r="JM508" s="38"/>
      <c r="JN508" s="38"/>
      <c r="JO508" s="38"/>
      <c r="JP508" s="38"/>
      <c r="JQ508" s="38"/>
      <c r="JR508" s="38"/>
      <c r="JS508" s="38"/>
      <c r="JT508" s="38"/>
      <c r="JU508" s="38"/>
      <c r="JV508" s="38"/>
      <c r="JW508" s="38"/>
      <c r="JX508" s="38"/>
      <c r="JY508" s="38"/>
      <c r="JZ508" s="38"/>
      <c r="KA508" s="38"/>
      <c r="KB508" s="38"/>
      <c r="KC508" s="38"/>
      <c r="KD508" s="38"/>
      <c r="KE508" s="38"/>
      <c r="KF508" s="38"/>
      <c r="KG508" s="38"/>
      <c r="KH508" s="38"/>
      <c r="KI508" s="38"/>
      <c r="KJ508" s="38"/>
      <c r="KK508" s="38"/>
      <c r="KL508" s="38"/>
      <c r="KM508" s="38"/>
      <c r="KN508" s="38"/>
      <c r="KO508" s="38"/>
      <c r="KP508" s="38"/>
      <c r="KQ508" s="38"/>
      <c r="KR508" s="38"/>
      <c r="KS508" s="38"/>
      <c r="KT508" s="38"/>
      <c r="KU508" s="38"/>
      <c r="KV508" s="38"/>
      <c r="KW508" s="38"/>
      <c r="KX508" s="38"/>
      <c r="KY508" s="38"/>
      <c r="KZ508" s="38"/>
      <c r="LA508" s="38"/>
      <c r="LB508" s="38"/>
      <c r="LC508" s="38"/>
      <c r="LD508" s="38"/>
      <c r="LE508" s="38"/>
      <c r="LF508" s="38"/>
      <c r="LG508" s="38"/>
      <c r="LH508" s="38"/>
      <c r="LI508" s="38"/>
      <c r="LJ508" s="38"/>
      <c r="LK508" s="38"/>
      <c r="LL508" s="38"/>
      <c r="LM508" s="38"/>
      <c r="LN508" s="38"/>
      <c r="LO508" s="38"/>
      <c r="LP508" s="38"/>
      <c r="LQ508" s="38"/>
      <c r="LR508" s="38"/>
      <c r="LS508" s="38"/>
      <c r="LT508" s="38"/>
      <c r="LU508" s="38"/>
      <c r="LV508" s="38"/>
      <c r="LW508" s="38"/>
      <c r="LX508" s="38"/>
      <c r="LY508" s="38"/>
      <c r="LZ508" s="38"/>
      <c r="MA508" s="38"/>
      <c r="MB508" s="38"/>
      <c r="MC508" s="38"/>
      <c r="MD508" s="38"/>
      <c r="ME508" s="38"/>
      <c r="MF508" s="38"/>
      <c r="MG508" s="38"/>
      <c r="MH508" s="38"/>
      <c r="MI508" s="38"/>
      <c r="MJ508" s="38"/>
      <c r="MK508" s="38"/>
      <c r="ML508" s="38"/>
      <c r="MM508" s="38"/>
      <c r="MN508" s="38"/>
      <c r="MO508" s="38"/>
      <c r="MP508" s="38"/>
      <c r="MQ508" s="38"/>
      <c r="MR508" s="38"/>
      <c r="MS508" s="38"/>
      <c r="MT508" s="38"/>
      <c r="MU508" s="38"/>
      <c r="MV508" s="38"/>
      <c r="MW508" s="38"/>
      <c r="MX508" s="38"/>
      <c r="MY508" s="38"/>
      <c r="MZ508" s="38"/>
      <c r="NA508" s="38"/>
      <c r="NB508" s="38"/>
      <c r="NC508" s="38"/>
      <c r="ND508" s="38"/>
      <c r="NE508" s="38"/>
      <c r="NF508" s="38"/>
      <c r="NG508" s="38"/>
      <c r="NH508" s="38"/>
      <c r="NI508" s="38"/>
      <c r="NJ508" s="38"/>
      <c r="NK508" s="38"/>
      <c r="NL508" s="38"/>
      <c r="NM508" s="38"/>
      <c r="NN508" s="38"/>
      <c r="NO508" s="38"/>
      <c r="NP508" s="38"/>
      <c r="NQ508" s="38"/>
      <c r="NR508" s="38"/>
      <c r="NS508" s="38"/>
      <c r="NT508" s="38"/>
      <c r="NU508" s="38"/>
      <c r="NV508" s="38"/>
      <c r="NW508" s="38"/>
      <c r="NX508" s="38"/>
      <c r="NY508" s="38"/>
      <c r="NZ508" s="38"/>
      <c r="OA508" s="38"/>
      <c r="OB508" s="38"/>
      <c r="OC508" s="38"/>
      <c r="OD508" s="38"/>
      <c r="OE508" s="38"/>
      <c r="OF508" s="38"/>
      <c r="OG508" s="38"/>
      <c r="OH508" s="38"/>
      <c r="OI508" s="38"/>
      <c r="OJ508" s="38"/>
      <c r="OK508" s="38"/>
      <c r="OL508" s="38"/>
      <c r="OM508" s="38"/>
      <c r="ON508" s="38"/>
      <c r="OO508" s="38"/>
      <c r="OP508" s="38"/>
      <c r="OQ508" s="38"/>
      <c r="OR508" s="38"/>
      <c r="OS508" s="38"/>
      <c r="OT508" s="38"/>
      <c r="OU508" s="38"/>
      <c r="OV508" s="38"/>
      <c r="OW508" s="38"/>
      <c r="OX508" s="38"/>
      <c r="OY508" s="38"/>
      <c r="OZ508" s="38"/>
      <c r="PA508" s="38"/>
      <c r="PB508" s="38"/>
      <c r="PC508" s="38"/>
      <c r="PD508" s="38"/>
      <c r="PE508" s="38"/>
      <c r="PF508" s="38"/>
      <c r="PG508" s="38"/>
      <c r="PH508" s="38"/>
      <c r="PI508" s="38"/>
      <c r="PJ508" s="38"/>
      <c r="PK508" s="38"/>
      <c r="PL508" s="38"/>
      <c r="PM508" s="38"/>
      <c r="PN508" s="38"/>
      <c r="PO508" s="38"/>
      <c r="PP508" s="38"/>
      <c r="PQ508" s="38"/>
      <c r="PR508" s="38"/>
      <c r="PS508" s="38"/>
      <c r="PT508" s="38"/>
      <c r="PU508" s="38"/>
      <c r="PV508" s="38"/>
      <c r="PW508" s="38"/>
      <c r="PX508" s="38"/>
      <c r="PY508" s="38"/>
      <c r="PZ508" s="38"/>
      <c r="QA508" s="38"/>
      <c r="QB508" s="38"/>
      <c r="QC508" s="38"/>
      <c r="QD508" s="38"/>
      <c r="QE508" s="38"/>
      <c r="QF508" s="38"/>
      <c r="QG508" s="38"/>
      <c r="QH508" s="38"/>
      <c r="QI508" s="38"/>
      <c r="QJ508" s="38"/>
      <c r="QK508" s="38"/>
      <c r="QL508" s="38"/>
      <c r="QM508" s="38"/>
      <c r="QN508" s="38"/>
      <c r="QO508" s="38"/>
      <c r="QP508" s="38"/>
      <c r="QQ508" s="38"/>
      <c r="QR508" s="38"/>
      <c r="QS508" s="38"/>
      <c r="QT508" s="38"/>
      <c r="QU508" s="38"/>
      <c r="QV508" s="38"/>
      <c r="QW508" s="38"/>
      <c r="QX508" s="38"/>
      <c r="QY508" s="38"/>
      <c r="QZ508" s="38"/>
      <c r="RA508" s="38"/>
      <c r="RB508" s="38"/>
      <c r="RC508" s="38"/>
      <c r="RD508" s="38"/>
      <c r="RE508" s="38"/>
      <c r="RF508" s="38"/>
      <c r="RG508" s="38"/>
      <c r="RH508" s="38"/>
      <c r="RI508" s="38"/>
      <c r="RJ508" s="38"/>
      <c r="RK508" s="38"/>
      <c r="RL508" s="38"/>
      <c r="RM508" s="38"/>
      <c r="RN508" s="38"/>
      <c r="RO508" s="38"/>
      <c r="RP508" s="38"/>
      <c r="RQ508" s="38"/>
      <c r="RR508" s="38"/>
      <c r="RS508" s="38"/>
      <c r="RT508" s="38"/>
      <c r="RU508" s="38"/>
      <c r="RV508" s="38"/>
      <c r="RW508" s="38"/>
      <c r="RX508" s="38"/>
      <c r="RY508" s="38"/>
      <c r="RZ508" s="38"/>
      <c r="SA508" s="38"/>
      <c r="SB508" s="38"/>
      <c r="SC508" s="38"/>
      <c r="SD508" s="38"/>
      <c r="SE508" s="38"/>
      <c r="SF508" s="38"/>
      <c r="SG508" s="38"/>
      <c r="SH508" s="38"/>
      <c r="SI508" s="38"/>
      <c r="SJ508" s="38"/>
      <c r="SK508" s="38"/>
      <c r="SL508" s="38"/>
      <c r="SM508" s="38"/>
      <c r="SN508" s="38"/>
      <c r="SO508" s="38"/>
      <c r="SP508" s="38"/>
      <c r="SQ508" s="38"/>
      <c r="SR508" s="38"/>
      <c r="SS508" s="38"/>
      <c r="ST508" s="38"/>
      <c r="SU508" s="38"/>
      <c r="SV508" s="38"/>
      <c r="SW508" s="38"/>
      <c r="SX508" s="38"/>
      <c r="SY508" s="38"/>
      <c r="SZ508" s="38"/>
      <c r="TA508" s="38"/>
      <c r="TB508" s="38"/>
      <c r="TC508" s="38"/>
      <c r="TD508" s="38"/>
      <c r="TE508" s="38"/>
      <c r="TF508" s="38"/>
      <c r="TG508" s="38"/>
      <c r="TH508" s="38"/>
      <c r="TI508" s="38"/>
      <c r="TJ508" s="38"/>
      <c r="TK508" s="38"/>
      <c r="TL508" s="38"/>
      <c r="TM508" s="38"/>
      <c r="TN508" s="38"/>
      <c r="TO508" s="38"/>
      <c r="TP508" s="38"/>
      <c r="TQ508" s="38"/>
      <c r="TR508" s="38"/>
      <c r="TS508" s="38"/>
      <c r="TT508" s="38"/>
      <c r="TU508" s="38"/>
      <c r="TV508" s="38"/>
      <c r="TW508" s="38"/>
      <c r="TX508" s="38"/>
      <c r="TY508" s="38"/>
      <c r="TZ508" s="38"/>
      <c r="UA508" s="38"/>
      <c r="UB508" s="38"/>
      <c r="UC508" s="38"/>
      <c r="UD508" s="38"/>
      <c r="UE508" s="38"/>
      <c r="UF508" s="38"/>
      <c r="UG508" s="38"/>
      <c r="UH508" s="38"/>
      <c r="UI508" s="38"/>
      <c r="UJ508" s="38"/>
      <c r="UK508" s="38"/>
      <c r="UL508" s="38"/>
      <c r="UM508" s="38"/>
      <c r="UN508" s="38"/>
      <c r="UO508" s="38"/>
      <c r="UP508" s="38"/>
      <c r="UQ508" s="38"/>
      <c r="UR508" s="38"/>
      <c r="US508" s="38"/>
      <c r="UT508" s="38"/>
      <c r="UU508" s="38"/>
      <c r="UV508" s="38"/>
      <c r="UW508" s="38"/>
      <c r="UX508" s="38"/>
      <c r="UY508" s="38"/>
      <c r="UZ508" s="38"/>
      <c r="VA508" s="38"/>
      <c r="VB508" s="38"/>
      <c r="VC508" s="38"/>
      <c r="VD508" s="38"/>
      <c r="VE508" s="38"/>
      <c r="VF508" s="38"/>
      <c r="VG508" s="38"/>
      <c r="VH508" s="38"/>
      <c r="VI508" s="38"/>
      <c r="VJ508" s="38"/>
      <c r="VK508" s="38"/>
      <c r="VL508" s="38"/>
      <c r="VM508" s="38"/>
      <c r="VN508" s="38"/>
      <c r="VO508" s="38"/>
      <c r="VP508" s="38"/>
      <c r="VQ508" s="38"/>
      <c r="VR508" s="38"/>
      <c r="VS508" s="38"/>
      <c r="VT508" s="38"/>
      <c r="VU508" s="38"/>
      <c r="VV508" s="38"/>
      <c r="VW508" s="38"/>
      <c r="VX508" s="38"/>
      <c r="VY508" s="38"/>
      <c r="VZ508" s="38"/>
      <c r="WA508" s="38"/>
      <c r="WB508" s="38"/>
      <c r="WC508" s="38"/>
      <c r="WD508" s="38"/>
    </row>
    <row r="509" spans="1:602" s="21" customFormat="1" ht="36" customHeight="1">
      <c r="A509" s="507"/>
      <c r="B509" s="508" t="s">
        <v>972</v>
      </c>
      <c r="C509" s="527" t="s">
        <v>973</v>
      </c>
      <c r="D509" s="636" t="s">
        <v>787</v>
      </c>
      <c r="E509" s="69" t="s">
        <v>974</v>
      </c>
      <c r="F509" s="55" t="s">
        <v>136</v>
      </c>
      <c r="G509" s="518">
        <v>44197</v>
      </c>
      <c r="H509" s="55" t="s">
        <v>137</v>
      </c>
      <c r="I509" s="512" t="s">
        <v>14</v>
      </c>
      <c r="J509" s="512" t="s">
        <v>139</v>
      </c>
      <c r="K509" s="64" t="s">
        <v>713</v>
      </c>
      <c r="L509" s="64" t="s">
        <v>146</v>
      </c>
      <c r="M509" s="505">
        <f>M510+M512+M514</f>
        <v>60000</v>
      </c>
      <c r="N509" s="505">
        <f>N510+N512+N514</f>
        <v>60000</v>
      </c>
      <c r="O509" s="505">
        <f>O510+O512+O514+O511+O513+O515</f>
        <v>75000</v>
      </c>
      <c r="P509" s="505">
        <f t="shared" ref="P509:Q509" si="76">P510+P512+P514+P511+P513+P515</f>
        <v>85000</v>
      </c>
      <c r="Q509" s="505">
        <f t="shared" si="76"/>
        <v>85000</v>
      </c>
      <c r="R509" s="505">
        <f>R510+R512+R514+R511+R513+R515</f>
        <v>85000</v>
      </c>
      <c r="S509" s="580"/>
    </row>
    <row r="510" spans="1:602" s="42" customFormat="1" ht="54" customHeight="1">
      <c r="A510" s="507"/>
      <c r="B510" s="542"/>
      <c r="C510" s="530"/>
      <c r="D510" s="637"/>
      <c r="E510" s="73"/>
      <c r="F510" s="56"/>
      <c r="G510" s="556"/>
      <c r="H510" s="56"/>
      <c r="I510" s="519" t="s">
        <v>14</v>
      </c>
      <c r="J510" s="519" t="s">
        <v>14</v>
      </c>
      <c r="K510" s="533" t="s">
        <v>975</v>
      </c>
      <c r="L510" s="533" t="s">
        <v>202</v>
      </c>
      <c r="M510" s="520">
        <v>15000</v>
      </c>
      <c r="N510" s="520">
        <v>15000</v>
      </c>
      <c r="O510" s="520"/>
      <c r="P510" s="534"/>
      <c r="Q510" s="520"/>
      <c r="R510" s="520"/>
      <c r="S510" s="535">
        <v>3</v>
      </c>
    </row>
    <row r="511" spans="1:602" s="42" customFormat="1" ht="54.75" customHeight="1">
      <c r="A511" s="507"/>
      <c r="B511" s="515"/>
      <c r="C511" s="536"/>
      <c r="D511" s="637"/>
      <c r="E511" s="73"/>
      <c r="F511" s="56"/>
      <c r="G511" s="556"/>
      <c r="H511" s="56"/>
      <c r="I511" s="519" t="s">
        <v>14</v>
      </c>
      <c r="J511" s="519" t="s">
        <v>139</v>
      </c>
      <c r="K511" s="533" t="s">
        <v>975</v>
      </c>
      <c r="L511" s="533" t="s">
        <v>202</v>
      </c>
      <c r="M511" s="520"/>
      <c r="N511" s="520"/>
      <c r="O511" s="520">
        <v>20000</v>
      </c>
      <c r="P511" s="534">
        <v>25000</v>
      </c>
      <c r="Q511" s="520">
        <v>25000</v>
      </c>
      <c r="R511" s="520">
        <v>25000</v>
      </c>
      <c r="S511" s="535"/>
    </row>
    <row r="512" spans="1:602" s="42" customFormat="1" ht="36.75" customHeight="1">
      <c r="A512" s="507"/>
      <c r="B512" s="508" t="s">
        <v>976</v>
      </c>
      <c r="C512" s="527" t="s">
        <v>977</v>
      </c>
      <c r="D512" s="637"/>
      <c r="E512" s="73"/>
      <c r="F512" s="56"/>
      <c r="G512" s="556"/>
      <c r="H512" s="56"/>
      <c r="I512" s="533" t="s">
        <v>14</v>
      </c>
      <c r="J512" s="533" t="s">
        <v>14</v>
      </c>
      <c r="K512" s="533" t="s">
        <v>978</v>
      </c>
      <c r="L512" s="533" t="s">
        <v>202</v>
      </c>
      <c r="M512" s="520">
        <v>15000</v>
      </c>
      <c r="N512" s="520">
        <v>15000</v>
      </c>
      <c r="O512" s="520"/>
      <c r="P512" s="534"/>
      <c r="Q512" s="520"/>
      <c r="R512" s="520"/>
      <c r="S512" s="535">
        <v>3</v>
      </c>
    </row>
    <row r="513" spans="1:602" s="42" customFormat="1" ht="27.75" customHeight="1">
      <c r="A513" s="507"/>
      <c r="B513" s="515"/>
      <c r="C513" s="536"/>
      <c r="D513" s="637"/>
      <c r="E513" s="73"/>
      <c r="F513" s="56"/>
      <c r="G513" s="556"/>
      <c r="H513" s="56"/>
      <c r="I513" s="533" t="s">
        <v>14</v>
      </c>
      <c r="J513" s="533" t="s">
        <v>139</v>
      </c>
      <c r="K513" s="533" t="s">
        <v>978</v>
      </c>
      <c r="L513" s="533" t="s">
        <v>202</v>
      </c>
      <c r="M513" s="520"/>
      <c r="N513" s="520"/>
      <c r="O513" s="520">
        <v>20000</v>
      </c>
      <c r="P513" s="534">
        <v>20000</v>
      </c>
      <c r="Q513" s="520">
        <v>20000</v>
      </c>
      <c r="R513" s="520">
        <v>20000</v>
      </c>
      <c r="S513" s="535"/>
    </row>
    <row r="514" spans="1:602" s="42" customFormat="1" ht="81" customHeight="1">
      <c r="A514" s="507"/>
      <c r="B514" s="508" t="s">
        <v>979</v>
      </c>
      <c r="C514" s="527" t="s">
        <v>980</v>
      </c>
      <c r="D514" s="637"/>
      <c r="E514" s="73"/>
      <c r="F514" s="56"/>
      <c r="G514" s="556"/>
      <c r="H514" s="56"/>
      <c r="I514" s="533" t="s">
        <v>14</v>
      </c>
      <c r="J514" s="533" t="s">
        <v>14</v>
      </c>
      <c r="K514" s="533" t="s">
        <v>981</v>
      </c>
      <c r="L514" s="533" t="s">
        <v>202</v>
      </c>
      <c r="M514" s="520">
        <v>30000</v>
      </c>
      <c r="N514" s="520">
        <v>30000</v>
      </c>
      <c r="O514" s="520"/>
      <c r="P514" s="534"/>
      <c r="Q514" s="520"/>
      <c r="R514" s="520"/>
      <c r="S514" s="535">
        <v>3</v>
      </c>
    </row>
    <row r="515" spans="1:602" s="42" customFormat="1" ht="90" customHeight="1">
      <c r="A515" s="507"/>
      <c r="B515" s="515"/>
      <c r="C515" s="536"/>
      <c r="D515" s="637"/>
      <c r="E515" s="77"/>
      <c r="F515" s="57"/>
      <c r="G515" s="526"/>
      <c r="H515" s="57"/>
      <c r="I515" s="575" t="s">
        <v>14</v>
      </c>
      <c r="J515" s="575" t="s">
        <v>139</v>
      </c>
      <c r="K515" s="533" t="s">
        <v>981</v>
      </c>
      <c r="L515" s="575" t="s">
        <v>202</v>
      </c>
      <c r="M515" s="520"/>
      <c r="N515" s="520"/>
      <c r="O515" s="520">
        <v>35000</v>
      </c>
      <c r="P515" s="568">
        <v>40000</v>
      </c>
      <c r="Q515" s="569">
        <v>40000</v>
      </c>
      <c r="R515" s="569">
        <v>40000</v>
      </c>
      <c r="S515" s="570"/>
    </row>
    <row r="516" spans="1:602" s="42" customFormat="1" ht="68.25" customHeight="1">
      <c r="A516" s="507"/>
      <c r="B516" s="624" t="s">
        <v>982</v>
      </c>
      <c r="C516" s="527" t="s">
        <v>983</v>
      </c>
      <c r="D516" s="637"/>
      <c r="E516" s="80" t="s">
        <v>984</v>
      </c>
      <c r="F516" s="55" t="s">
        <v>136</v>
      </c>
      <c r="G516" s="518">
        <v>44606</v>
      </c>
      <c r="H516" s="55" t="s">
        <v>137</v>
      </c>
      <c r="I516" s="635" t="s">
        <v>14</v>
      </c>
      <c r="J516" s="635" t="s">
        <v>139</v>
      </c>
      <c r="K516" s="64" t="s">
        <v>985</v>
      </c>
      <c r="L516" s="635" t="s">
        <v>146</v>
      </c>
      <c r="M516" s="505">
        <f t="shared" ref="M516:R516" si="77">M517+M518</f>
        <v>0</v>
      </c>
      <c r="N516" s="505">
        <f t="shared" si="77"/>
        <v>0</v>
      </c>
      <c r="O516" s="505">
        <f t="shared" si="77"/>
        <v>0</v>
      </c>
      <c r="P516" s="505">
        <f t="shared" si="77"/>
        <v>42700</v>
      </c>
      <c r="Q516" s="505">
        <f t="shared" si="77"/>
        <v>0</v>
      </c>
      <c r="R516" s="505">
        <f t="shared" si="77"/>
        <v>0</v>
      </c>
      <c r="S516" s="570"/>
    </row>
    <row r="517" spans="1:602" s="42" customFormat="1" ht="79.5" customHeight="1">
      <c r="A517" s="507"/>
      <c r="B517" s="624"/>
      <c r="C517" s="530"/>
      <c r="D517" s="637"/>
      <c r="E517" s="80"/>
      <c r="F517" s="56"/>
      <c r="G517" s="556"/>
      <c r="H517" s="56"/>
      <c r="I517" s="575" t="s">
        <v>14</v>
      </c>
      <c r="J517" s="575" t="s">
        <v>139</v>
      </c>
      <c r="K517" s="533" t="s">
        <v>985</v>
      </c>
      <c r="L517" s="575" t="s">
        <v>144</v>
      </c>
      <c r="M517" s="520">
        <v>0</v>
      </c>
      <c r="N517" s="520">
        <v>0</v>
      </c>
      <c r="O517" s="520">
        <v>0</v>
      </c>
      <c r="P517" s="568">
        <v>42700</v>
      </c>
      <c r="Q517" s="569">
        <v>0</v>
      </c>
      <c r="R517" s="569">
        <v>0</v>
      </c>
      <c r="S517" s="570">
        <v>3</v>
      </c>
    </row>
    <row r="518" spans="1:602" s="42" customFormat="1" ht="80.25" customHeight="1">
      <c r="A518" s="529"/>
      <c r="B518" s="624"/>
      <c r="C518" s="638"/>
      <c r="D518" s="637"/>
      <c r="E518" s="80"/>
      <c r="F518" s="56"/>
      <c r="G518" s="556"/>
      <c r="H518" s="56"/>
      <c r="I518" s="533" t="s">
        <v>14</v>
      </c>
      <c r="J518" s="533" t="s">
        <v>139</v>
      </c>
      <c r="K518" s="533" t="s">
        <v>985</v>
      </c>
      <c r="L518" s="533" t="s">
        <v>202</v>
      </c>
      <c r="M518" s="520">
        <v>0</v>
      </c>
      <c r="N518" s="520">
        <v>0</v>
      </c>
      <c r="O518" s="520">
        <v>0</v>
      </c>
      <c r="P518" s="520">
        <v>0</v>
      </c>
      <c r="Q518" s="520">
        <v>0</v>
      </c>
      <c r="R518" s="520">
        <v>0</v>
      </c>
      <c r="S518" s="514">
        <v>3</v>
      </c>
    </row>
    <row r="519" spans="1:602" s="39" customFormat="1" ht="99.75" customHeight="1">
      <c r="A519" s="507"/>
      <c r="B519" s="508" t="s">
        <v>986</v>
      </c>
      <c r="C519" s="527" t="s">
        <v>987</v>
      </c>
      <c r="D519" s="50" t="s">
        <v>787</v>
      </c>
      <c r="E519" s="639" t="s">
        <v>988</v>
      </c>
      <c r="F519" s="538" t="s">
        <v>136</v>
      </c>
      <c r="G519" s="539">
        <v>42479</v>
      </c>
      <c r="H519" s="540" t="s">
        <v>137</v>
      </c>
      <c r="I519" s="64" t="s">
        <v>14</v>
      </c>
      <c r="J519" s="64" t="s">
        <v>139</v>
      </c>
      <c r="K519" s="64" t="s">
        <v>989</v>
      </c>
      <c r="L519" s="64" t="s">
        <v>146</v>
      </c>
      <c r="M519" s="505">
        <f t="shared" ref="M519:R519" si="78">M520+M521</f>
        <v>5245000</v>
      </c>
      <c r="N519" s="505">
        <f t="shared" si="78"/>
        <v>5244709.17</v>
      </c>
      <c r="O519" s="505">
        <f>O520+O521</f>
        <v>5955200</v>
      </c>
      <c r="P519" s="541">
        <f>P520+P521</f>
        <v>5955200</v>
      </c>
      <c r="Q519" s="505">
        <f t="shared" si="78"/>
        <v>5955200</v>
      </c>
      <c r="R519" s="505">
        <f t="shared" si="78"/>
        <v>5955200</v>
      </c>
      <c r="S519" s="506"/>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c r="DL519" s="38"/>
      <c r="DM519" s="38"/>
      <c r="DN519" s="38"/>
      <c r="DO519" s="38"/>
      <c r="DP519" s="38"/>
      <c r="DQ519" s="38"/>
      <c r="DR519" s="38"/>
      <c r="DS519" s="38"/>
      <c r="DT519" s="38"/>
      <c r="DU519" s="38"/>
      <c r="DV519" s="38"/>
      <c r="DW519" s="38"/>
      <c r="DX519" s="38"/>
      <c r="DY519" s="38"/>
      <c r="DZ519" s="38"/>
      <c r="EA519" s="38"/>
      <c r="EB519" s="38"/>
      <c r="EC519" s="38"/>
      <c r="ED519" s="38"/>
      <c r="EE519" s="38"/>
      <c r="EF519" s="38"/>
      <c r="EG519" s="38"/>
      <c r="EH519" s="38"/>
      <c r="EI519" s="38"/>
      <c r="EJ519" s="38"/>
      <c r="EK519" s="38"/>
      <c r="EL519" s="38"/>
      <c r="EM519" s="38"/>
      <c r="EN519" s="38"/>
      <c r="EO519" s="38"/>
      <c r="EP519" s="38"/>
      <c r="EQ519" s="38"/>
      <c r="ER519" s="38"/>
      <c r="ES519" s="38"/>
      <c r="ET519" s="38"/>
      <c r="EU519" s="38"/>
      <c r="EV519" s="38"/>
      <c r="EW519" s="38"/>
      <c r="EX519" s="38"/>
      <c r="EY519" s="38"/>
      <c r="EZ519" s="38"/>
      <c r="FA519" s="38"/>
      <c r="FB519" s="38"/>
      <c r="FC519" s="38"/>
      <c r="FD519" s="38"/>
      <c r="FE519" s="38"/>
      <c r="FF519" s="38"/>
      <c r="FG519" s="38"/>
      <c r="FH519" s="38"/>
      <c r="FI519" s="38"/>
      <c r="FJ519" s="38"/>
      <c r="FK519" s="38"/>
      <c r="FL519" s="38"/>
      <c r="FM519" s="38"/>
      <c r="FN519" s="38"/>
      <c r="FO519" s="38"/>
      <c r="FP519" s="38"/>
      <c r="FQ519" s="38"/>
      <c r="FR519" s="38"/>
      <c r="FS519" s="38"/>
      <c r="FT519" s="38"/>
      <c r="FU519" s="38"/>
      <c r="FV519" s="38"/>
      <c r="FW519" s="38"/>
      <c r="FX519" s="38"/>
      <c r="FY519" s="38"/>
      <c r="FZ519" s="38"/>
      <c r="GA519" s="38"/>
      <c r="GB519" s="38"/>
      <c r="GC519" s="38"/>
      <c r="GD519" s="38"/>
      <c r="GE519" s="38"/>
      <c r="GF519" s="38"/>
      <c r="GG519" s="38"/>
      <c r="GH519" s="38"/>
      <c r="GI519" s="38"/>
      <c r="GJ519" s="38"/>
      <c r="GK519" s="38"/>
      <c r="GL519" s="38"/>
      <c r="GM519" s="38"/>
      <c r="GN519" s="38"/>
      <c r="GO519" s="38"/>
      <c r="GP519" s="38"/>
      <c r="GQ519" s="38"/>
      <c r="GR519" s="38"/>
      <c r="GS519" s="38"/>
      <c r="GT519" s="38"/>
      <c r="GU519" s="38"/>
      <c r="GV519" s="38"/>
      <c r="GW519" s="38"/>
      <c r="GX519" s="38"/>
      <c r="GY519" s="38"/>
      <c r="GZ519" s="38"/>
      <c r="HA519" s="38"/>
      <c r="HB519" s="38"/>
      <c r="HC519" s="38"/>
      <c r="HD519" s="38"/>
      <c r="HE519" s="38"/>
      <c r="HF519" s="38"/>
      <c r="HG519" s="38"/>
      <c r="HH519" s="38"/>
      <c r="HI519" s="38"/>
      <c r="HJ519" s="38"/>
      <c r="HK519" s="38"/>
      <c r="HL519" s="38"/>
      <c r="HM519" s="38"/>
      <c r="HN519" s="38"/>
      <c r="HO519" s="38"/>
      <c r="HP519" s="38"/>
      <c r="HQ519" s="38"/>
      <c r="HR519" s="38"/>
      <c r="HS519" s="38"/>
      <c r="HT519" s="38"/>
      <c r="HU519" s="38"/>
      <c r="HV519" s="38"/>
      <c r="HW519" s="38"/>
      <c r="HX519" s="38"/>
      <c r="HY519" s="38"/>
      <c r="HZ519" s="38"/>
      <c r="IA519" s="38"/>
      <c r="IB519" s="38"/>
      <c r="IC519" s="38"/>
      <c r="ID519" s="38"/>
      <c r="IE519" s="38"/>
      <c r="IF519" s="38"/>
      <c r="IG519" s="38"/>
      <c r="IH519" s="38"/>
      <c r="II519" s="38"/>
      <c r="IJ519" s="38"/>
      <c r="IK519" s="38"/>
      <c r="IL519" s="38"/>
      <c r="IM519" s="38"/>
      <c r="IN519" s="38"/>
      <c r="IO519" s="38"/>
      <c r="IP519" s="38"/>
      <c r="IQ519" s="38"/>
      <c r="IR519" s="38"/>
      <c r="IS519" s="38"/>
      <c r="IT519" s="38"/>
      <c r="IU519" s="38"/>
      <c r="IV519" s="38"/>
      <c r="IW519" s="38"/>
      <c r="IX519" s="38"/>
      <c r="IY519" s="38"/>
      <c r="IZ519" s="38"/>
      <c r="JA519" s="38"/>
      <c r="JB519" s="38"/>
      <c r="JC519" s="38"/>
      <c r="JD519" s="38"/>
      <c r="JE519" s="38"/>
      <c r="JF519" s="38"/>
      <c r="JG519" s="38"/>
      <c r="JH519" s="38"/>
      <c r="JI519" s="38"/>
      <c r="JJ519" s="38"/>
      <c r="JK519" s="38"/>
      <c r="JL519" s="38"/>
      <c r="JM519" s="38"/>
      <c r="JN519" s="38"/>
      <c r="JO519" s="38"/>
      <c r="JP519" s="38"/>
      <c r="JQ519" s="38"/>
      <c r="JR519" s="38"/>
      <c r="JS519" s="38"/>
      <c r="JT519" s="38"/>
      <c r="JU519" s="38"/>
      <c r="JV519" s="38"/>
      <c r="JW519" s="38"/>
      <c r="JX519" s="38"/>
      <c r="JY519" s="38"/>
      <c r="JZ519" s="38"/>
      <c r="KA519" s="38"/>
      <c r="KB519" s="38"/>
      <c r="KC519" s="38"/>
      <c r="KD519" s="38"/>
      <c r="KE519" s="38"/>
      <c r="KF519" s="38"/>
      <c r="KG519" s="38"/>
      <c r="KH519" s="38"/>
      <c r="KI519" s="38"/>
      <c r="KJ519" s="38"/>
      <c r="KK519" s="38"/>
      <c r="KL519" s="38"/>
      <c r="KM519" s="38"/>
      <c r="KN519" s="38"/>
      <c r="KO519" s="38"/>
      <c r="KP519" s="38"/>
      <c r="KQ519" s="38"/>
      <c r="KR519" s="38"/>
      <c r="KS519" s="38"/>
      <c r="KT519" s="38"/>
      <c r="KU519" s="38"/>
      <c r="KV519" s="38"/>
      <c r="KW519" s="38"/>
      <c r="KX519" s="38"/>
      <c r="KY519" s="38"/>
      <c r="KZ519" s="38"/>
      <c r="LA519" s="38"/>
      <c r="LB519" s="38"/>
      <c r="LC519" s="38"/>
      <c r="LD519" s="38"/>
      <c r="LE519" s="38"/>
      <c r="LF519" s="38"/>
      <c r="LG519" s="38"/>
      <c r="LH519" s="38"/>
      <c r="LI519" s="38"/>
      <c r="LJ519" s="38"/>
      <c r="LK519" s="38"/>
      <c r="LL519" s="38"/>
      <c r="LM519" s="38"/>
      <c r="LN519" s="38"/>
      <c r="LO519" s="38"/>
      <c r="LP519" s="38"/>
      <c r="LQ519" s="38"/>
      <c r="LR519" s="38"/>
      <c r="LS519" s="38"/>
      <c r="LT519" s="38"/>
      <c r="LU519" s="38"/>
      <c r="LV519" s="38"/>
      <c r="LW519" s="38"/>
      <c r="LX519" s="38"/>
      <c r="LY519" s="38"/>
      <c r="LZ519" s="38"/>
      <c r="MA519" s="38"/>
      <c r="MB519" s="38"/>
      <c r="MC519" s="38"/>
      <c r="MD519" s="38"/>
      <c r="ME519" s="38"/>
      <c r="MF519" s="38"/>
      <c r="MG519" s="38"/>
      <c r="MH519" s="38"/>
      <c r="MI519" s="38"/>
      <c r="MJ519" s="38"/>
      <c r="MK519" s="38"/>
      <c r="ML519" s="38"/>
      <c r="MM519" s="38"/>
      <c r="MN519" s="38"/>
      <c r="MO519" s="38"/>
      <c r="MP519" s="38"/>
      <c r="MQ519" s="38"/>
      <c r="MR519" s="38"/>
      <c r="MS519" s="38"/>
      <c r="MT519" s="38"/>
      <c r="MU519" s="38"/>
      <c r="MV519" s="38"/>
      <c r="MW519" s="38"/>
      <c r="MX519" s="38"/>
      <c r="MY519" s="38"/>
      <c r="MZ519" s="38"/>
      <c r="NA519" s="38"/>
      <c r="NB519" s="38"/>
      <c r="NC519" s="38"/>
      <c r="ND519" s="38"/>
      <c r="NE519" s="38"/>
      <c r="NF519" s="38"/>
      <c r="NG519" s="38"/>
      <c r="NH519" s="38"/>
      <c r="NI519" s="38"/>
      <c r="NJ519" s="38"/>
      <c r="NK519" s="38"/>
      <c r="NL519" s="38"/>
      <c r="NM519" s="38"/>
      <c r="NN519" s="38"/>
      <c r="NO519" s="38"/>
      <c r="NP519" s="38"/>
      <c r="NQ519" s="38"/>
      <c r="NR519" s="38"/>
      <c r="NS519" s="38"/>
      <c r="NT519" s="38"/>
      <c r="NU519" s="38"/>
      <c r="NV519" s="38"/>
      <c r="NW519" s="38"/>
      <c r="NX519" s="38"/>
      <c r="NY519" s="38"/>
      <c r="NZ519" s="38"/>
      <c r="OA519" s="38"/>
      <c r="OB519" s="38"/>
      <c r="OC519" s="38"/>
      <c r="OD519" s="38"/>
      <c r="OE519" s="38"/>
      <c r="OF519" s="38"/>
      <c r="OG519" s="38"/>
      <c r="OH519" s="38"/>
      <c r="OI519" s="38"/>
      <c r="OJ519" s="38"/>
      <c r="OK519" s="38"/>
      <c r="OL519" s="38"/>
      <c r="OM519" s="38"/>
      <c r="ON519" s="38"/>
      <c r="OO519" s="38"/>
      <c r="OP519" s="38"/>
      <c r="OQ519" s="38"/>
      <c r="OR519" s="38"/>
      <c r="OS519" s="38"/>
      <c r="OT519" s="38"/>
      <c r="OU519" s="38"/>
      <c r="OV519" s="38"/>
      <c r="OW519" s="38"/>
      <c r="OX519" s="38"/>
      <c r="OY519" s="38"/>
      <c r="OZ519" s="38"/>
      <c r="PA519" s="38"/>
      <c r="PB519" s="38"/>
      <c r="PC519" s="38"/>
      <c r="PD519" s="38"/>
      <c r="PE519" s="38"/>
      <c r="PF519" s="38"/>
      <c r="PG519" s="38"/>
      <c r="PH519" s="38"/>
      <c r="PI519" s="38"/>
      <c r="PJ519" s="38"/>
      <c r="PK519" s="38"/>
      <c r="PL519" s="38"/>
      <c r="PM519" s="38"/>
      <c r="PN519" s="38"/>
      <c r="PO519" s="38"/>
      <c r="PP519" s="38"/>
      <c r="PQ519" s="38"/>
      <c r="PR519" s="38"/>
      <c r="PS519" s="38"/>
      <c r="PT519" s="38"/>
      <c r="PU519" s="38"/>
      <c r="PV519" s="38"/>
      <c r="PW519" s="38"/>
      <c r="PX519" s="38"/>
      <c r="PY519" s="38"/>
      <c r="PZ519" s="38"/>
      <c r="QA519" s="38"/>
      <c r="QB519" s="38"/>
      <c r="QC519" s="38"/>
      <c r="QD519" s="38"/>
      <c r="QE519" s="38"/>
      <c r="QF519" s="38"/>
      <c r="QG519" s="38"/>
      <c r="QH519" s="38"/>
      <c r="QI519" s="38"/>
      <c r="QJ519" s="38"/>
      <c r="QK519" s="38"/>
      <c r="QL519" s="38"/>
      <c r="QM519" s="38"/>
      <c r="QN519" s="38"/>
      <c r="QO519" s="38"/>
      <c r="QP519" s="38"/>
      <c r="QQ519" s="38"/>
      <c r="QR519" s="38"/>
      <c r="QS519" s="38"/>
      <c r="QT519" s="38"/>
      <c r="QU519" s="38"/>
      <c r="QV519" s="38"/>
      <c r="QW519" s="38"/>
      <c r="QX519" s="38"/>
      <c r="QY519" s="38"/>
      <c r="QZ519" s="38"/>
      <c r="RA519" s="38"/>
      <c r="RB519" s="38"/>
      <c r="RC519" s="38"/>
      <c r="RD519" s="38"/>
      <c r="RE519" s="38"/>
      <c r="RF519" s="38"/>
      <c r="RG519" s="38"/>
      <c r="RH519" s="38"/>
      <c r="RI519" s="38"/>
      <c r="RJ519" s="38"/>
      <c r="RK519" s="38"/>
      <c r="RL519" s="38"/>
      <c r="RM519" s="38"/>
      <c r="RN519" s="38"/>
      <c r="RO519" s="38"/>
      <c r="RP519" s="38"/>
      <c r="RQ519" s="38"/>
      <c r="RR519" s="38"/>
      <c r="RS519" s="38"/>
      <c r="RT519" s="38"/>
      <c r="RU519" s="38"/>
      <c r="RV519" s="38"/>
      <c r="RW519" s="38"/>
      <c r="RX519" s="38"/>
      <c r="RY519" s="38"/>
      <c r="RZ519" s="38"/>
      <c r="SA519" s="38"/>
      <c r="SB519" s="38"/>
      <c r="SC519" s="38"/>
      <c r="SD519" s="38"/>
      <c r="SE519" s="38"/>
      <c r="SF519" s="38"/>
      <c r="SG519" s="38"/>
      <c r="SH519" s="38"/>
      <c r="SI519" s="38"/>
      <c r="SJ519" s="38"/>
      <c r="SK519" s="38"/>
      <c r="SL519" s="38"/>
      <c r="SM519" s="38"/>
      <c r="SN519" s="38"/>
      <c r="SO519" s="38"/>
      <c r="SP519" s="38"/>
      <c r="SQ519" s="38"/>
      <c r="SR519" s="38"/>
      <c r="SS519" s="38"/>
      <c r="ST519" s="38"/>
      <c r="SU519" s="38"/>
      <c r="SV519" s="38"/>
      <c r="SW519" s="38"/>
      <c r="SX519" s="38"/>
      <c r="SY519" s="38"/>
      <c r="SZ519" s="38"/>
      <c r="TA519" s="38"/>
      <c r="TB519" s="38"/>
      <c r="TC519" s="38"/>
      <c r="TD519" s="38"/>
      <c r="TE519" s="38"/>
      <c r="TF519" s="38"/>
      <c r="TG519" s="38"/>
      <c r="TH519" s="38"/>
      <c r="TI519" s="38"/>
      <c r="TJ519" s="38"/>
      <c r="TK519" s="38"/>
      <c r="TL519" s="38"/>
      <c r="TM519" s="38"/>
      <c r="TN519" s="38"/>
      <c r="TO519" s="38"/>
      <c r="TP519" s="38"/>
      <c r="TQ519" s="38"/>
      <c r="TR519" s="38"/>
      <c r="TS519" s="38"/>
      <c r="TT519" s="38"/>
      <c r="TU519" s="38"/>
      <c r="TV519" s="38"/>
      <c r="TW519" s="38"/>
      <c r="TX519" s="38"/>
      <c r="TY519" s="38"/>
      <c r="TZ519" s="38"/>
      <c r="UA519" s="38"/>
      <c r="UB519" s="38"/>
      <c r="UC519" s="38"/>
      <c r="UD519" s="38"/>
      <c r="UE519" s="38"/>
      <c r="UF519" s="38"/>
      <c r="UG519" s="38"/>
      <c r="UH519" s="38"/>
      <c r="UI519" s="38"/>
      <c r="UJ519" s="38"/>
      <c r="UK519" s="38"/>
      <c r="UL519" s="38"/>
      <c r="UM519" s="38"/>
      <c r="UN519" s="38"/>
      <c r="UO519" s="38"/>
      <c r="UP519" s="38"/>
      <c r="UQ519" s="38"/>
      <c r="UR519" s="38"/>
      <c r="US519" s="38"/>
      <c r="UT519" s="38"/>
      <c r="UU519" s="38"/>
      <c r="UV519" s="38"/>
      <c r="UW519" s="38"/>
      <c r="UX519" s="38"/>
      <c r="UY519" s="38"/>
      <c r="UZ519" s="38"/>
      <c r="VA519" s="38"/>
      <c r="VB519" s="38"/>
      <c r="VC519" s="38"/>
      <c r="VD519" s="38"/>
      <c r="VE519" s="38"/>
      <c r="VF519" s="38"/>
      <c r="VG519" s="38"/>
      <c r="VH519" s="38"/>
      <c r="VI519" s="38"/>
      <c r="VJ519" s="38"/>
      <c r="VK519" s="38"/>
      <c r="VL519" s="38"/>
      <c r="VM519" s="38"/>
      <c r="VN519" s="38"/>
      <c r="VO519" s="38"/>
      <c r="VP519" s="38"/>
      <c r="VQ519" s="38"/>
      <c r="VR519" s="38"/>
      <c r="VS519" s="38"/>
      <c r="VT519" s="38"/>
      <c r="VU519" s="38"/>
      <c r="VV519" s="38"/>
      <c r="VW519" s="38"/>
      <c r="VX519" s="38"/>
      <c r="VY519" s="38"/>
      <c r="VZ519" s="38"/>
      <c r="WA519" s="38"/>
      <c r="WB519" s="38"/>
      <c r="WC519" s="38"/>
      <c r="WD519" s="38"/>
    </row>
    <row r="520" spans="1:602" s="37" customFormat="1" ht="75.75" customHeight="1">
      <c r="A520" s="507"/>
      <c r="B520" s="72"/>
      <c r="C520" s="530"/>
      <c r="D520" s="531"/>
      <c r="E520" s="55" t="s">
        <v>990</v>
      </c>
      <c r="F520" s="55" t="s">
        <v>136</v>
      </c>
      <c r="G520" s="518">
        <v>39448</v>
      </c>
      <c r="H520" s="511" t="s">
        <v>137</v>
      </c>
      <c r="I520" s="533" t="s">
        <v>14</v>
      </c>
      <c r="J520" s="533" t="s">
        <v>139</v>
      </c>
      <c r="K520" s="533" t="s">
        <v>989</v>
      </c>
      <c r="L520" s="533" t="s">
        <v>150</v>
      </c>
      <c r="M520" s="520">
        <v>4033698</v>
      </c>
      <c r="N520" s="520">
        <v>4033407.39</v>
      </c>
      <c r="O520" s="520">
        <v>4573900</v>
      </c>
      <c r="P520" s="534">
        <v>4573900</v>
      </c>
      <c r="Q520" s="520">
        <v>4573900</v>
      </c>
      <c r="R520" s="520">
        <v>4573900</v>
      </c>
      <c r="S520" s="535">
        <v>3</v>
      </c>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c r="DL520" s="38"/>
      <c r="DM520" s="38"/>
      <c r="DN520" s="38"/>
      <c r="DO520" s="38"/>
      <c r="DP520" s="38"/>
      <c r="DQ520" s="38"/>
      <c r="DR520" s="38"/>
      <c r="DS520" s="38"/>
      <c r="DT520" s="38"/>
      <c r="DU520" s="38"/>
      <c r="DV520" s="38"/>
      <c r="DW520" s="38"/>
      <c r="DX520" s="38"/>
      <c r="DY520" s="38"/>
      <c r="DZ520" s="38"/>
      <c r="EA520" s="38"/>
      <c r="EB520" s="38"/>
      <c r="EC520" s="38"/>
      <c r="ED520" s="38"/>
      <c r="EE520" s="38"/>
      <c r="EF520" s="38"/>
      <c r="EG520" s="38"/>
      <c r="EH520" s="38"/>
      <c r="EI520" s="38"/>
      <c r="EJ520" s="38"/>
      <c r="EK520" s="38"/>
      <c r="EL520" s="38"/>
      <c r="EM520" s="38"/>
      <c r="EN520" s="38"/>
      <c r="EO520" s="38"/>
      <c r="EP520" s="38"/>
      <c r="EQ520" s="38"/>
      <c r="ER520" s="38"/>
      <c r="ES520" s="38"/>
      <c r="ET520" s="38"/>
      <c r="EU520" s="38"/>
      <c r="EV520" s="38"/>
      <c r="EW520" s="38"/>
      <c r="EX520" s="38"/>
      <c r="EY520" s="38"/>
      <c r="EZ520" s="38"/>
      <c r="FA520" s="38"/>
      <c r="FB520" s="38"/>
      <c r="FC520" s="38"/>
      <c r="FD520" s="38"/>
      <c r="FE520" s="38"/>
      <c r="FF520" s="38"/>
      <c r="FG520" s="38"/>
      <c r="FH520" s="38"/>
      <c r="FI520" s="38"/>
      <c r="FJ520" s="38"/>
      <c r="FK520" s="38"/>
      <c r="FL520" s="38"/>
      <c r="FM520" s="38"/>
      <c r="FN520" s="38"/>
      <c r="FO520" s="38"/>
      <c r="FP520" s="38"/>
      <c r="FQ520" s="38"/>
      <c r="FR520" s="38"/>
      <c r="FS520" s="38"/>
      <c r="FT520" s="38"/>
      <c r="FU520" s="38"/>
      <c r="FV520" s="38"/>
      <c r="FW520" s="38"/>
      <c r="FX520" s="38"/>
      <c r="FY520" s="38"/>
      <c r="FZ520" s="38"/>
      <c r="GA520" s="38"/>
      <c r="GB520" s="38"/>
      <c r="GC520" s="38"/>
      <c r="GD520" s="38"/>
      <c r="GE520" s="38"/>
      <c r="GF520" s="38"/>
      <c r="GG520" s="38"/>
      <c r="GH520" s="38"/>
      <c r="GI520" s="38"/>
      <c r="GJ520" s="38"/>
      <c r="GK520" s="38"/>
      <c r="GL520" s="38"/>
      <c r="GM520" s="38"/>
      <c r="GN520" s="38"/>
      <c r="GO520" s="38"/>
      <c r="GP520" s="38"/>
      <c r="GQ520" s="38"/>
      <c r="GR520" s="38"/>
      <c r="GS520" s="38"/>
      <c r="GT520" s="38"/>
      <c r="GU520" s="38"/>
      <c r="GV520" s="38"/>
      <c r="GW520" s="38"/>
      <c r="GX520" s="38"/>
      <c r="GY520" s="38"/>
      <c r="GZ520" s="38"/>
      <c r="HA520" s="38"/>
      <c r="HB520" s="38"/>
      <c r="HC520" s="38"/>
      <c r="HD520" s="38"/>
      <c r="HE520" s="38"/>
      <c r="HF520" s="38"/>
      <c r="HG520" s="38"/>
      <c r="HH520" s="38"/>
      <c r="HI520" s="38"/>
      <c r="HJ520" s="38"/>
      <c r="HK520" s="38"/>
      <c r="HL520" s="38"/>
      <c r="HM520" s="38"/>
      <c r="HN520" s="38"/>
      <c r="HO520" s="38"/>
      <c r="HP520" s="38"/>
      <c r="HQ520" s="38"/>
      <c r="HR520" s="38"/>
      <c r="HS520" s="38"/>
      <c r="HT520" s="38"/>
      <c r="HU520" s="38"/>
      <c r="HV520" s="38"/>
      <c r="HW520" s="38"/>
      <c r="HX520" s="38"/>
      <c r="HY520" s="38"/>
      <c r="HZ520" s="38"/>
      <c r="IA520" s="38"/>
      <c r="IB520" s="38"/>
      <c r="IC520" s="38"/>
      <c r="ID520" s="38"/>
      <c r="IE520" s="38"/>
      <c r="IF520" s="38"/>
      <c r="IG520" s="38"/>
      <c r="IH520" s="38"/>
      <c r="II520" s="38"/>
      <c r="IJ520" s="38"/>
      <c r="IK520" s="38"/>
      <c r="IL520" s="38"/>
      <c r="IM520" s="38"/>
      <c r="IN520" s="38"/>
      <c r="IO520" s="38"/>
      <c r="IP520" s="38"/>
      <c r="IQ520" s="38"/>
      <c r="IR520" s="38"/>
      <c r="IS520" s="38"/>
      <c r="IT520" s="38"/>
      <c r="IU520" s="38"/>
      <c r="IV520" s="38"/>
      <c r="IW520" s="38"/>
      <c r="IX520" s="38"/>
      <c r="IY520" s="38"/>
      <c r="IZ520" s="38"/>
      <c r="JA520" s="38"/>
      <c r="JB520" s="38"/>
      <c r="JC520" s="38"/>
      <c r="JD520" s="38"/>
      <c r="JE520" s="38"/>
      <c r="JF520" s="38"/>
      <c r="JG520" s="38"/>
      <c r="JH520" s="38"/>
      <c r="JI520" s="38"/>
      <c r="JJ520" s="38"/>
      <c r="JK520" s="38"/>
      <c r="JL520" s="38"/>
      <c r="JM520" s="38"/>
      <c r="JN520" s="38"/>
      <c r="JO520" s="38"/>
      <c r="JP520" s="38"/>
      <c r="JQ520" s="38"/>
      <c r="JR520" s="38"/>
      <c r="JS520" s="38"/>
      <c r="JT520" s="38"/>
      <c r="JU520" s="38"/>
      <c r="JV520" s="38"/>
      <c r="JW520" s="38"/>
      <c r="JX520" s="38"/>
      <c r="JY520" s="38"/>
      <c r="JZ520" s="38"/>
      <c r="KA520" s="38"/>
      <c r="KB520" s="38"/>
      <c r="KC520" s="38"/>
      <c r="KD520" s="38"/>
      <c r="KE520" s="38"/>
      <c r="KF520" s="38"/>
      <c r="KG520" s="38"/>
      <c r="KH520" s="38"/>
      <c r="KI520" s="38"/>
      <c r="KJ520" s="38"/>
      <c r="KK520" s="38"/>
      <c r="KL520" s="38"/>
      <c r="KM520" s="38"/>
      <c r="KN520" s="38"/>
      <c r="KO520" s="38"/>
      <c r="KP520" s="38"/>
      <c r="KQ520" s="38"/>
      <c r="KR520" s="38"/>
      <c r="KS520" s="38"/>
      <c r="KT520" s="38"/>
      <c r="KU520" s="38"/>
      <c r="KV520" s="38"/>
      <c r="KW520" s="38"/>
      <c r="KX520" s="38"/>
      <c r="KY520" s="38"/>
      <c r="KZ520" s="38"/>
      <c r="LA520" s="38"/>
      <c r="LB520" s="38"/>
      <c r="LC520" s="38"/>
      <c r="LD520" s="38"/>
      <c r="LE520" s="38"/>
      <c r="LF520" s="38"/>
      <c r="LG520" s="38"/>
      <c r="LH520" s="38"/>
      <c r="LI520" s="38"/>
      <c r="LJ520" s="38"/>
      <c r="LK520" s="38"/>
      <c r="LL520" s="38"/>
      <c r="LM520" s="38"/>
      <c r="LN520" s="38"/>
      <c r="LO520" s="38"/>
      <c r="LP520" s="38"/>
      <c r="LQ520" s="38"/>
      <c r="LR520" s="38"/>
      <c r="LS520" s="38"/>
      <c r="LT520" s="38"/>
      <c r="LU520" s="38"/>
      <c r="LV520" s="38"/>
      <c r="LW520" s="38"/>
      <c r="LX520" s="38"/>
      <c r="LY520" s="38"/>
      <c r="LZ520" s="38"/>
      <c r="MA520" s="38"/>
      <c r="MB520" s="38"/>
      <c r="MC520" s="38"/>
      <c r="MD520" s="38"/>
      <c r="ME520" s="38"/>
      <c r="MF520" s="38"/>
      <c r="MG520" s="38"/>
      <c r="MH520" s="38"/>
      <c r="MI520" s="38"/>
      <c r="MJ520" s="38"/>
      <c r="MK520" s="38"/>
      <c r="ML520" s="38"/>
      <c r="MM520" s="38"/>
      <c r="MN520" s="38"/>
      <c r="MO520" s="38"/>
      <c r="MP520" s="38"/>
      <c r="MQ520" s="38"/>
      <c r="MR520" s="38"/>
      <c r="MS520" s="38"/>
      <c r="MT520" s="38"/>
      <c r="MU520" s="38"/>
      <c r="MV520" s="38"/>
      <c r="MW520" s="38"/>
      <c r="MX520" s="38"/>
      <c r="MY520" s="38"/>
      <c r="MZ520" s="38"/>
      <c r="NA520" s="38"/>
      <c r="NB520" s="38"/>
      <c r="NC520" s="38"/>
      <c r="ND520" s="38"/>
      <c r="NE520" s="38"/>
      <c r="NF520" s="38"/>
      <c r="NG520" s="38"/>
      <c r="NH520" s="38"/>
      <c r="NI520" s="38"/>
      <c r="NJ520" s="38"/>
      <c r="NK520" s="38"/>
      <c r="NL520" s="38"/>
      <c r="NM520" s="38"/>
      <c r="NN520" s="38"/>
      <c r="NO520" s="38"/>
      <c r="NP520" s="38"/>
      <c r="NQ520" s="38"/>
      <c r="NR520" s="38"/>
      <c r="NS520" s="38"/>
      <c r="NT520" s="38"/>
      <c r="NU520" s="38"/>
      <c r="NV520" s="38"/>
      <c r="NW520" s="38"/>
      <c r="NX520" s="38"/>
      <c r="NY520" s="38"/>
      <c r="NZ520" s="38"/>
      <c r="OA520" s="38"/>
      <c r="OB520" s="38"/>
      <c r="OC520" s="38"/>
      <c r="OD520" s="38"/>
      <c r="OE520" s="38"/>
      <c r="OF520" s="38"/>
      <c r="OG520" s="38"/>
      <c r="OH520" s="38"/>
      <c r="OI520" s="38"/>
      <c r="OJ520" s="38"/>
      <c r="OK520" s="38"/>
      <c r="OL520" s="38"/>
      <c r="OM520" s="38"/>
      <c r="ON520" s="38"/>
      <c r="OO520" s="38"/>
      <c r="OP520" s="38"/>
      <c r="OQ520" s="38"/>
      <c r="OR520" s="38"/>
      <c r="OS520" s="38"/>
      <c r="OT520" s="38"/>
      <c r="OU520" s="38"/>
      <c r="OV520" s="38"/>
      <c r="OW520" s="38"/>
      <c r="OX520" s="38"/>
      <c r="OY520" s="38"/>
      <c r="OZ520" s="38"/>
      <c r="PA520" s="38"/>
      <c r="PB520" s="38"/>
      <c r="PC520" s="38"/>
      <c r="PD520" s="38"/>
      <c r="PE520" s="38"/>
      <c r="PF520" s="38"/>
      <c r="PG520" s="38"/>
      <c r="PH520" s="38"/>
      <c r="PI520" s="38"/>
      <c r="PJ520" s="38"/>
      <c r="PK520" s="38"/>
      <c r="PL520" s="38"/>
      <c r="PM520" s="38"/>
      <c r="PN520" s="38"/>
      <c r="PO520" s="38"/>
      <c r="PP520" s="38"/>
      <c r="PQ520" s="38"/>
      <c r="PR520" s="38"/>
      <c r="PS520" s="38"/>
      <c r="PT520" s="38"/>
      <c r="PU520" s="38"/>
      <c r="PV520" s="38"/>
      <c r="PW520" s="38"/>
      <c r="PX520" s="38"/>
      <c r="PY520" s="38"/>
      <c r="PZ520" s="38"/>
      <c r="QA520" s="38"/>
      <c r="QB520" s="38"/>
      <c r="QC520" s="38"/>
      <c r="QD520" s="38"/>
      <c r="QE520" s="38"/>
      <c r="QF520" s="38"/>
      <c r="QG520" s="38"/>
      <c r="QH520" s="38"/>
      <c r="QI520" s="38"/>
      <c r="QJ520" s="38"/>
      <c r="QK520" s="38"/>
      <c r="QL520" s="38"/>
      <c r="QM520" s="38"/>
      <c r="QN520" s="38"/>
      <c r="QO520" s="38"/>
      <c r="QP520" s="38"/>
      <c r="QQ520" s="38"/>
      <c r="QR520" s="38"/>
      <c r="QS520" s="38"/>
      <c r="QT520" s="38"/>
      <c r="QU520" s="38"/>
      <c r="QV520" s="38"/>
      <c r="QW520" s="38"/>
      <c r="QX520" s="38"/>
      <c r="QY520" s="38"/>
      <c r="QZ520" s="38"/>
      <c r="RA520" s="38"/>
      <c r="RB520" s="38"/>
      <c r="RC520" s="38"/>
      <c r="RD520" s="38"/>
      <c r="RE520" s="38"/>
      <c r="RF520" s="38"/>
      <c r="RG520" s="38"/>
      <c r="RH520" s="38"/>
      <c r="RI520" s="38"/>
      <c r="RJ520" s="38"/>
      <c r="RK520" s="38"/>
      <c r="RL520" s="38"/>
      <c r="RM520" s="38"/>
      <c r="RN520" s="38"/>
      <c r="RO520" s="38"/>
      <c r="RP520" s="38"/>
      <c r="RQ520" s="38"/>
      <c r="RR520" s="38"/>
      <c r="RS520" s="38"/>
      <c r="RT520" s="38"/>
      <c r="RU520" s="38"/>
      <c r="RV520" s="38"/>
      <c r="RW520" s="38"/>
      <c r="RX520" s="38"/>
      <c r="RY520" s="38"/>
      <c r="RZ520" s="38"/>
      <c r="SA520" s="38"/>
      <c r="SB520" s="38"/>
      <c r="SC520" s="38"/>
      <c r="SD520" s="38"/>
      <c r="SE520" s="38"/>
      <c r="SF520" s="38"/>
      <c r="SG520" s="38"/>
      <c r="SH520" s="38"/>
      <c r="SI520" s="38"/>
      <c r="SJ520" s="38"/>
      <c r="SK520" s="38"/>
      <c r="SL520" s="38"/>
      <c r="SM520" s="38"/>
      <c r="SN520" s="38"/>
      <c r="SO520" s="38"/>
      <c r="SP520" s="38"/>
      <c r="SQ520" s="38"/>
      <c r="SR520" s="38"/>
      <c r="SS520" s="38"/>
      <c r="ST520" s="38"/>
      <c r="SU520" s="38"/>
      <c r="SV520" s="38"/>
      <c r="SW520" s="38"/>
      <c r="SX520" s="38"/>
      <c r="SY520" s="38"/>
      <c r="SZ520" s="38"/>
      <c r="TA520" s="38"/>
      <c r="TB520" s="38"/>
      <c r="TC520" s="38"/>
      <c r="TD520" s="38"/>
      <c r="TE520" s="38"/>
      <c r="TF520" s="38"/>
      <c r="TG520" s="38"/>
      <c r="TH520" s="38"/>
      <c r="TI520" s="38"/>
      <c r="TJ520" s="38"/>
      <c r="TK520" s="38"/>
      <c r="TL520" s="38"/>
      <c r="TM520" s="38"/>
      <c r="TN520" s="38"/>
      <c r="TO520" s="38"/>
      <c r="TP520" s="38"/>
      <c r="TQ520" s="38"/>
      <c r="TR520" s="38"/>
      <c r="TS520" s="38"/>
      <c r="TT520" s="38"/>
      <c r="TU520" s="38"/>
      <c r="TV520" s="38"/>
      <c r="TW520" s="38"/>
      <c r="TX520" s="38"/>
      <c r="TY520" s="38"/>
      <c r="TZ520" s="38"/>
      <c r="UA520" s="38"/>
      <c r="UB520" s="38"/>
      <c r="UC520" s="38"/>
      <c r="UD520" s="38"/>
      <c r="UE520" s="38"/>
      <c r="UF520" s="38"/>
      <c r="UG520" s="38"/>
      <c r="UH520" s="38"/>
      <c r="UI520" s="38"/>
      <c r="UJ520" s="38"/>
      <c r="UK520" s="38"/>
      <c r="UL520" s="38"/>
      <c r="UM520" s="38"/>
      <c r="UN520" s="38"/>
      <c r="UO520" s="38"/>
      <c r="UP520" s="38"/>
      <c r="UQ520" s="38"/>
      <c r="UR520" s="38"/>
      <c r="US520" s="38"/>
      <c r="UT520" s="38"/>
      <c r="UU520" s="38"/>
      <c r="UV520" s="38"/>
      <c r="UW520" s="38"/>
      <c r="UX520" s="38"/>
      <c r="UY520" s="38"/>
      <c r="UZ520" s="38"/>
      <c r="VA520" s="38"/>
      <c r="VB520" s="38"/>
      <c r="VC520" s="38"/>
      <c r="VD520" s="38"/>
      <c r="VE520" s="38"/>
      <c r="VF520" s="38"/>
      <c r="VG520" s="38"/>
      <c r="VH520" s="38"/>
      <c r="VI520" s="38"/>
      <c r="VJ520" s="38"/>
      <c r="VK520" s="38"/>
      <c r="VL520" s="38"/>
      <c r="VM520" s="38"/>
      <c r="VN520" s="38"/>
      <c r="VO520" s="38"/>
      <c r="VP520" s="38"/>
      <c r="VQ520" s="38"/>
      <c r="VR520" s="38"/>
      <c r="VS520" s="38"/>
      <c r="VT520" s="38"/>
      <c r="VU520" s="38"/>
      <c r="VV520" s="38"/>
      <c r="VW520" s="38"/>
      <c r="VX520" s="38"/>
      <c r="VY520" s="38"/>
      <c r="VZ520" s="38"/>
      <c r="WA520" s="38"/>
      <c r="WB520" s="38"/>
      <c r="WC520" s="38"/>
      <c r="WD520" s="38"/>
    </row>
    <row r="521" spans="1:602" s="37" customFormat="1" ht="32.25" customHeight="1">
      <c r="A521" s="507"/>
      <c r="B521" s="72"/>
      <c r="C521" s="536"/>
      <c r="D521" s="51"/>
      <c r="E521" s="57"/>
      <c r="F521" s="57"/>
      <c r="G521" s="526"/>
      <c r="H521" s="640"/>
      <c r="I521" s="533" t="s">
        <v>14</v>
      </c>
      <c r="J521" s="533" t="s">
        <v>139</v>
      </c>
      <c r="K521" s="533" t="s">
        <v>989</v>
      </c>
      <c r="L521" s="533" t="s">
        <v>75</v>
      </c>
      <c r="M521" s="520">
        <v>1211302</v>
      </c>
      <c r="N521" s="520">
        <v>1211301.78</v>
      </c>
      <c r="O521" s="520">
        <v>1381300</v>
      </c>
      <c r="P521" s="534">
        <v>1381300</v>
      </c>
      <c r="Q521" s="520">
        <v>1381300</v>
      </c>
      <c r="R521" s="520">
        <v>1381300</v>
      </c>
      <c r="S521" s="535">
        <v>3</v>
      </c>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c r="DL521" s="38"/>
      <c r="DM521" s="38"/>
      <c r="DN521" s="38"/>
      <c r="DO521" s="38"/>
      <c r="DP521" s="38"/>
      <c r="DQ521" s="38"/>
      <c r="DR521" s="38"/>
      <c r="DS521" s="38"/>
      <c r="DT521" s="38"/>
      <c r="DU521" s="38"/>
      <c r="DV521" s="38"/>
      <c r="DW521" s="38"/>
      <c r="DX521" s="38"/>
      <c r="DY521" s="38"/>
      <c r="DZ521" s="38"/>
      <c r="EA521" s="38"/>
      <c r="EB521" s="38"/>
      <c r="EC521" s="38"/>
      <c r="ED521" s="38"/>
      <c r="EE521" s="38"/>
      <c r="EF521" s="38"/>
      <c r="EG521" s="38"/>
      <c r="EH521" s="38"/>
      <c r="EI521" s="38"/>
      <c r="EJ521" s="38"/>
      <c r="EK521" s="38"/>
      <c r="EL521" s="38"/>
      <c r="EM521" s="38"/>
      <c r="EN521" s="38"/>
      <c r="EO521" s="38"/>
      <c r="EP521" s="38"/>
      <c r="EQ521" s="38"/>
      <c r="ER521" s="38"/>
      <c r="ES521" s="38"/>
      <c r="ET521" s="38"/>
      <c r="EU521" s="38"/>
      <c r="EV521" s="38"/>
      <c r="EW521" s="38"/>
      <c r="EX521" s="38"/>
      <c r="EY521" s="38"/>
      <c r="EZ521" s="38"/>
      <c r="FA521" s="38"/>
      <c r="FB521" s="38"/>
      <c r="FC521" s="38"/>
      <c r="FD521" s="38"/>
      <c r="FE521" s="38"/>
      <c r="FF521" s="38"/>
      <c r="FG521" s="38"/>
      <c r="FH521" s="38"/>
      <c r="FI521" s="38"/>
      <c r="FJ521" s="38"/>
      <c r="FK521" s="38"/>
      <c r="FL521" s="38"/>
      <c r="FM521" s="38"/>
      <c r="FN521" s="38"/>
      <c r="FO521" s="38"/>
      <c r="FP521" s="38"/>
      <c r="FQ521" s="38"/>
      <c r="FR521" s="38"/>
      <c r="FS521" s="38"/>
      <c r="FT521" s="38"/>
      <c r="FU521" s="38"/>
      <c r="FV521" s="38"/>
      <c r="FW521" s="38"/>
      <c r="FX521" s="38"/>
      <c r="FY521" s="38"/>
      <c r="FZ521" s="38"/>
      <c r="GA521" s="38"/>
      <c r="GB521" s="38"/>
      <c r="GC521" s="38"/>
      <c r="GD521" s="38"/>
      <c r="GE521" s="38"/>
      <c r="GF521" s="38"/>
      <c r="GG521" s="38"/>
      <c r="GH521" s="38"/>
      <c r="GI521" s="38"/>
      <c r="GJ521" s="38"/>
      <c r="GK521" s="38"/>
      <c r="GL521" s="38"/>
      <c r="GM521" s="38"/>
      <c r="GN521" s="38"/>
      <c r="GO521" s="38"/>
      <c r="GP521" s="38"/>
      <c r="GQ521" s="38"/>
      <c r="GR521" s="38"/>
      <c r="GS521" s="38"/>
      <c r="GT521" s="38"/>
      <c r="GU521" s="38"/>
      <c r="GV521" s="38"/>
      <c r="GW521" s="38"/>
      <c r="GX521" s="38"/>
      <c r="GY521" s="38"/>
      <c r="GZ521" s="38"/>
      <c r="HA521" s="38"/>
      <c r="HB521" s="38"/>
      <c r="HC521" s="38"/>
      <c r="HD521" s="38"/>
      <c r="HE521" s="38"/>
      <c r="HF521" s="38"/>
      <c r="HG521" s="38"/>
      <c r="HH521" s="38"/>
      <c r="HI521" s="38"/>
      <c r="HJ521" s="38"/>
      <c r="HK521" s="38"/>
      <c r="HL521" s="38"/>
      <c r="HM521" s="38"/>
      <c r="HN521" s="38"/>
      <c r="HO521" s="38"/>
      <c r="HP521" s="38"/>
      <c r="HQ521" s="38"/>
      <c r="HR521" s="38"/>
      <c r="HS521" s="38"/>
      <c r="HT521" s="38"/>
      <c r="HU521" s="38"/>
      <c r="HV521" s="38"/>
      <c r="HW521" s="38"/>
      <c r="HX521" s="38"/>
      <c r="HY521" s="38"/>
      <c r="HZ521" s="38"/>
      <c r="IA521" s="38"/>
      <c r="IB521" s="38"/>
      <c r="IC521" s="38"/>
      <c r="ID521" s="38"/>
      <c r="IE521" s="38"/>
      <c r="IF521" s="38"/>
      <c r="IG521" s="38"/>
      <c r="IH521" s="38"/>
      <c r="II521" s="38"/>
      <c r="IJ521" s="38"/>
      <c r="IK521" s="38"/>
      <c r="IL521" s="38"/>
      <c r="IM521" s="38"/>
      <c r="IN521" s="38"/>
      <c r="IO521" s="38"/>
      <c r="IP521" s="38"/>
      <c r="IQ521" s="38"/>
      <c r="IR521" s="38"/>
      <c r="IS521" s="38"/>
      <c r="IT521" s="38"/>
      <c r="IU521" s="38"/>
      <c r="IV521" s="38"/>
      <c r="IW521" s="38"/>
      <c r="IX521" s="38"/>
      <c r="IY521" s="38"/>
      <c r="IZ521" s="38"/>
      <c r="JA521" s="38"/>
      <c r="JB521" s="38"/>
      <c r="JC521" s="38"/>
      <c r="JD521" s="38"/>
      <c r="JE521" s="38"/>
      <c r="JF521" s="38"/>
      <c r="JG521" s="38"/>
      <c r="JH521" s="38"/>
      <c r="JI521" s="38"/>
      <c r="JJ521" s="38"/>
      <c r="JK521" s="38"/>
      <c r="JL521" s="38"/>
      <c r="JM521" s="38"/>
      <c r="JN521" s="38"/>
      <c r="JO521" s="38"/>
      <c r="JP521" s="38"/>
      <c r="JQ521" s="38"/>
      <c r="JR521" s="38"/>
      <c r="JS521" s="38"/>
      <c r="JT521" s="38"/>
      <c r="JU521" s="38"/>
      <c r="JV521" s="38"/>
      <c r="JW521" s="38"/>
      <c r="JX521" s="38"/>
      <c r="JY521" s="38"/>
      <c r="JZ521" s="38"/>
      <c r="KA521" s="38"/>
      <c r="KB521" s="38"/>
      <c r="KC521" s="38"/>
      <c r="KD521" s="38"/>
      <c r="KE521" s="38"/>
      <c r="KF521" s="38"/>
      <c r="KG521" s="38"/>
      <c r="KH521" s="38"/>
      <c r="KI521" s="38"/>
      <c r="KJ521" s="38"/>
      <c r="KK521" s="38"/>
      <c r="KL521" s="38"/>
      <c r="KM521" s="38"/>
      <c r="KN521" s="38"/>
      <c r="KO521" s="38"/>
      <c r="KP521" s="38"/>
      <c r="KQ521" s="38"/>
      <c r="KR521" s="38"/>
      <c r="KS521" s="38"/>
      <c r="KT521" s="38"/>
      <c r="KU521" s="38"/>
      <c r="KV521" s="38"/>
      <c r="KW521" s="38"/>
      <c r="KX521" s="38"/>
      <c r="KY521" s="38"/>
      <c r="KZ521" s="38"/>
      <c r="LA521" s="38"/>
      <c r="LB521" s="38"/>
      <c r="LC521" s="38"/>
      <c r="LD521" s="38"/>
      <c r="LE521" s="38"/>
      <c r="LF521" s="38"/>
      <c r="LG521" s="38"/>
      <c r="LH521" s="38"/>
      <c r="LI521" s="38"/>
      <c r="LJ521" s="38"/>
      <c r="LK521" s="38"/>
      <c r="LL521" s="38"/>
      <c r="LM521" s="38"/>
      <c r="LN521" s="38"/>
      <c r="LO521" s="38"/>
      <c r="LP521" s="38"/>
      <c r="LQ521" s="38"/>
      <c r="LR521" s="38"/>
      <c r="LS521" s="38"/>
      <c r="LT521" s="38"/>
      <c r="LU521" s="38"/>
      <c r="LV521" s="38"/>
      <c r="LW521" s="38"/>
      <c r="LX521" s="38"/>
      <c r="LY521" s="38"/>
      <c r="LZ521" s="38"/>
      <c r="MA521" s="38"/>
      <c r="MB521" s="38"/>
      <c r="MC521" s="38"/>
      <c r="MD521" s="38"/>
      <c r="ME521" s="38"/>
      <c r="MF521" s="38"/>
      <c r="MG521" s="38"/>
      <c r="MH521" s="38"/>
      <c r="MI521" s="38"/>
      <c r="MJ521" s="38"/>
      <c r="MK521" s="38"/>
      <c r="ML521" s="38"/>
      <c r="MM521" s="38"/>
      <c r="MN521" s="38"/>
      <c r="MO521" s="38"/>
      <c r="MP521" s="38"/>
      <c r="MQ521" s="38"/>
      <c r="MR521" s="38"/>
      <c r="MS521" s="38"/>
      <c r="MT521" s="38"/>
      <c r="MU521" s="38"/>
      <c r="MV521" s="38"/>
      <c r="MW521" s="38"/>
      <c r="MX521" s="38"/>
      <c r="MY521" s="38"/>
      <c r="MZ521" s="38"/>
      <c r="NA521" s="38"/>
      <c r="NB521" s="38"/>
      <c r="NC521" s="38"/>
      <c r="ND521" s="38"/>
      <c r="NE521" s="38"/>
      <c r="NF521" s="38"/>
      <c r="NG521" s="38"/>
      <c r="NH521" s="38"/>
      <c r="NI521" s="38"/>
      <c r="NJ521" s="38"/>
      <c r="NK521" s="38"/>
      <c r="NL521" s="38"/>
      <c r="NM521" s="38"/>
      <c r="NN521" s="38"/>
      <c r="NO521" s="38"/>
      <c r="NP521" s="38"/>
      <c r="NQ521" s="38"/>
      <c r="NR521" s="38"/>
      <c r="NS521" s="38"/>
      <c r="NT521" s="38"/>
      <c r="NU521" s="38"/>
      <c r="NV521" s="38"/>
      <c r="NW521" s="38"/>
      <c r="NX521" s="38"/>
      <c r="NY521" s="38"/>
      <c r="NZ521" s="38"/>
      <c r="OA521" s="38"/>
      <c r="OB521" s="38"/>
      <c r="OC521" s="38"/>
      <c r="OD521" s="38"/>
      <c r="OE521" s="38"/>
      <c r="OF521" s="38"/>
      <c r="OG521" s="38"/>
      <c r="OH521" s="38"/>
      <c r="OI521" s="38"/>
      <c r="OJ521" s="38"/>
      <c r="OK521" s="38"/>
      <c r="OL521" s="38"/>
      <c r="OM521" s="38"/>
      <c r="ON521" s="38"/>
      <c r="OO521" s="38"/>
      <c r="OP521" s="38"/>
      <c r="OQ521" s="38"/>
      <c r="OR521" s="38"/>
      <c r="OS521" s="38"/>
      <c r="OT521" s="38"/>
      <c r="OU521" s="38"/>
      <c r="OV521" s="38"/>
      <c r="OW521" s="38"/>
      <c r="OX521" s="38"/>
      <c r="OY521" s="38"/>
      <c r="OZ521" s="38"/>
      <c r="PA521" s="38"/>
      <c r="PB521" s="38"/>
      <c r="PC521" s="38"/>
      <c r="PD521" s="38"/>
      <c r="PE521" s="38"/>
      <c r="PF521" s="38"/>
      <c r="PG521" s="38"/>
      <c r="PH521" s="38"/>
      <c r="PI521" s="38"/>
      <c r="PJ521" s="38"/>
      <c r="PK521" s="38"/>
      <c r="PL521" s="38"/>
      <c r="PM521" s="38"/>
      <c r="PN521" s="38"/>
      <c r="PO521" s="38"/>
      <c r="PP521" s="38"/>
      <c r="PQ521" s="38"/>
      <c r="PR521" s="38"/>
      <c r="PS521" s="38"/>
      <c r="PT521" s="38"/>
      <c r="PU521" s="38"/>
      <c r="PV521" s="38"/>
      <c r="PW521" s="38"/>
      <c r="PX521" s="38"/>
      <c r="PY521" s="38"/>
      <c r="PZ521" s="38"/>
      <c r="QA521" s="38"/>
      <c r="QB521" s="38"/>
      <c r="QC521" s="38"/>
      <c r="QD521" s="38"/>
      <c r="QE521" s="38"/>
      <c r="QF521" s="38"/>
      <c r="QG521" s="38"/>
      <c r="QH521" s="38"/>
      <c r="QI521" s="38"/>
      <c r="QJ521" s="38"/>
      <c r="QK521" s="38"/>
      <c r="QL521" s="38"/>
      <c r="QM521" s="38"/>
      <c r="QN521" s="38"/>
      <c r="QO521" s="38"/>
      <c r="QP521" s="38"/>
      <c r="QQ521" s="38"/>
      <c r="QR521" s="38"/>
      <c r="QS521" s="38"/>
      <c r="QT521" s="38"/>
      <c r="QU521" s="38"/>
      <c r="QV521" s="38"/>
      <c r="QW521" s="38"/>
      <c r="QX521" s="38"/>
      <c r="QY521" s="38"/>
      <c r="QZ521" s="38"/>
      <c r="RA521" s="38"/>
      <c r="RB521" s="38"/>
      <c r="RC521" s="38"/>
      <c r="RD521" s="38"/>
      <c r="RE521" s="38"/>
      <c r="RF521" s="38"/>
      <c r="RG521" s="38"/>
      <c r="RH521" s="38"/>
      <c r="RI521" s="38"/>
      <c r="RJ521" s="38"/>
      <c r="RK521" s="38"/>
      <c r="RL521" s="38"/>
      <c r="RM521" s="38"/>
      <c r="RN521" s="38"/>
      <c r="RO521" s="38"/>
      <c r="RP521" s="38"/>
      <c r="RQ521" s="38"/>
      <c r="RR521" s="38"/>
      <c r="RS521" s="38"/>
      <c r="RT521" s="38"/>
      <c r="RU521" s="38"/>
      <c r="RV521" s="38"/>
      <c r="RW521" s="38"/>
      <c r="RX521" s="38"/>
      <c r="RY521" s="38"/>
      <c r="RZ521" s="38"/>
      <c r="SA521" s="38"/>
      <c r="SB521" s="38"/>
      <c r="SC521" s="38"/>
      <c r="SD521" s="38"/>
      <c r="SE521" s="38"/>
      <c r="SF521" s="38"/>
      <c r="SG521" s="38"/>
      <c r="SH521" s="38"/>
      <c r="SI521" s="38"/>
      <c r="SJ521" s="38"/>
      <c r="SK521" s="38"/>
      <c r="SL521" s="38"/>
      <c r="SM521" s="38"/>
      <c r="SN521" s="38"/>
      <c r="SO521" s="38"/>
      <c r="SP521" s="38"/>
      <c r="SQ521" s="38"/>
      <c r="SR521" s="38"/>
      <c r="SS521" s="38"/>
      <c r="ST521" s="38"/>
      <c r="SU521" s="38"/>
      <c r="SV521" s="38"/>
      <c r="SW521" s="38"/>
      <c r="SX521" s="38"/>
      <c r="SY521" s="38"/>
      <c r="SZ521" s="38"/>
      <c r="TA521" s="38"/>
      <c r="TB521" s="38"/>
      <c r="TC521" s="38"/>
      <c r="TD521" s="38"/>
      <c r="TE521" s="38"/>
      <c r="TF521" s="38"/>
      <c r="TG521" s="38"/>
      <c r="TH521" s="38"/>
      <c r="TI521" s="38"/>
      <c r="TJ521" s="38"/>
      <c r="TK521" s="38"/>
      <c r="TL521" s="38"/>
      <c r="TM521" s="38"/>
      <c r="TN521" s="38"/>
      <c r="TO521" s="38"/>
      <c r="TP521" s="38"/>
      <c r="TQ521" s="38"/>
      <c r="TR521" s="38"/>
      <c r="TS521" s="38"/>
      <c r="TT521" s="38"/>
      <c r="TU521" s="38"/>
      <c r="TV521" s="38"/>
      <c r="TW521" s="38"/>
      <c r="TX521" s="38"/>
      <c r="TY521" s="38"/>
      <c r="TZ521" s="38"/>
      <c r="UA521" s="38"/>
      <c r="UB521" s="38"/>
      <c r="UC521" s="38"/>
      <c r="UD521" s="38"/>
      <c r="UE521" s="38"/>
      <c r="UF521" s="38"/>
      <c r="UG521" s="38"/>
      <c r="UH521" s="38"/>
      <c r="UI521" s="38"/>
      <c r="UJ521" s="38"/>
      <c r="UK521" s="38"/>
      <c r="UL521" s="38"/>
      <c r="UM521" s="38"/>
      <c r="UN521" s="38"/>
      <c r="UO521" s="38"/>
      <c r="UP521" s="38"/>
      <c r="UQ521" s="38"/>
      <c r="UR521" s="38"/>
      <c r="US521" s="38"/>
      <c r="UT521" s="38"/>
      <c r="UU521" s="38"/>
      <c r="UV521" s="38"/>
      <c r="UW521" s="38"/>
      <c r="UX521" s="38"/>
      <c r="UY521" s="38"/>
      <c r="UZ521" s="38"/>
      <c r="VA521" s="38"/>
      <c r="VB521" s="38"/>
      <c r="VC521" s="38"/>
      <c r="VD521" s="38"/>
      <c r="VE521" s="38"/>
      <c r="VF521" s="38"/>
      <c r="VG521" s="38"/>
      <c r="VH521" s="38"/>
      <c r="VI521" s="38"/>
      <c r="VJ521" s="38"/>
      <c r="VK521" s="38"/>
      <c r="VL521" s="38"/>
      <c r="VM521" s="38"/>
      <c r="VN521" s="38"/>
      <c r="VO521" s="38"/>
      <c r="VP521" s="38"/>
      <c r="VQ521" s="38"/>
      <c r="VR521" s="38"/>
      <c r="VS521" s="38"/>
      <c r="VT521" s="38"/>
      <c r="VU521" s="38"/>
      <c r="VV521" s="38"/>
      <c r="VW521" s="38"/>
      <c r="VX521" s="38"/>
      <c r="VY521" s="38"/>
      <c r="VZ521" s="38"/>
      <c r="WA521" s="38"/>
      <c r="WB521" s="38"/>
      <c r="WC521" s="38"/>
      <c r="WD521" s="38"/>
    </row>
    <row r="522" spans="1:602" s="39" customFormat="1" ht="114" customHeight="1">
      <c r="A522" s="507"/>
      <c r="B522" s="508" t="s">
        <v>991</v>
      </c>
      <c r="C522" s="527" t="s">
        <v>992</v>
      </c>
      <c r="D522" s="50" t="s">
        <v>787</v>
      </c>
      <c r="E522" s="53" t="s">
        <v>993</v>
      </c>
      <c r="F522" s="538" t="s">
        <v>136</v>
      </c>
      <c r="G522" s="539">
        <v>40864</v>
      </c>
      <c r="H522" s="641" t="s">
        <v>137</v>
      </c>
      <c r="I522" s="64" t="s">
        <v>14</v>
      </c>
      <c r="J522" s="64" t="s">
        <v>139</v>
      </c>
      <c r="K522" s="207" t="s">
        <v>994</v>
      </c>
      <c r="L522" s="64" t="s">
        <v>146</v>
      </c>
      <c r="M522" s="505">
        <f>SUM(M523:M529)</f>
        <v>21576019</v>
      </c>
      <c r="N522" s="505">
        <f>SUM(N523:N529)</f>
        <v>21476538.629999999</v>
      </c>
      <c r="O522" s="505">
        <f t="shared" ref="O522:R522" si="79">SUM(O523:O529)</f>
        <v>25415400</v>
      </c>
      <c r="P522" s="505">
        <f t="shared" si="79"/>
        <v>25415400</v>
      </c>
      <c r="Q522" s="505">
        <f t="shared" si="79"/>
        <v>25415400</v>
      </c>
      <c r="R522" s="505">
        <f t="shared" si="79"/>
        <v>25415400</v>
      </c>
      <c r="S522" s="506"/>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c r="DL522" s="38"/>
      <c r="DM522" s="38"/>
      <c r="DN522" s="38"/>
      <c r="DO522" s="38"/>
      <c r="DP522" s="38"/>
      <c r="DQ522" s="38"/>
      <c r="DR522" s="38"/>
      <c r="DS522" s="38"/>
      <c r="DT522" s="38"/>
      <c r="DU522" s="38"/>
      <c r="DV522" s="38"/>
      <c r="DW522" s="38"/>
      <c r="DX522" s="38"/>
      <c r="DY522" s="38"/>
      <c r="DZ522" s="38"/>
      <c r="EA522" s="38"/>
      <c r="EB522" s="38"/>
      <c r="EC522" s="38"/>
      <c r="ED522" s="38"/>
      <c r="EE522" s="38"/>
      <c r="EF522" s="38"/>
      <c r="EG522" s="38"/>
      <c r="EH522" s="38"/>
      <c r="EI522" s="38"/>
      <c r="EJ522" s="38"/>
      <c r="EK522" s="38"/>
      <c r="EL522" s="38"/>
      <c r="EM522" s="38"/>
      <c r="EN522" s="38"/>
      <c r="EO522" s="38"/>
      <c r="EP522" s="38"/>
      <c r="EQ522" s="38"/>
      <c r="ER522" s="38"/>
      <c r="ES522" s="38"/>
      <c r="ET522" s="38"/>
      <c r="EU522" s="38"/>
      <c r="EV522" s="38"/>
      <c r="EW522" s="38"/>
      <c r="EX522" s="38"/>
      <c r="EY522" s="38"/>
      <c r="EZ522" s="38"/>
      <c r="FA522" s="38"/>
      <c r="FB522" s="38"/>
      <c r="FC522" s="38"/>
      <c r="FD522" s="38"/>
      <c r="FE522" s="38"/>
      <c r="FF522" s="38"/>
      <c r="FG522" s="38"/>
      <c r="FH522" s="38"/>
      <c r="FI522" s="38"/>
      <c r="FJ522" s="38"/>
      <c r="FK522" s="38"/>
      <c r="FL522" s="38"/>
      <c r="FM522" s="38"/>
      <c r="FN522" s="38"/>
      <c r="FO522" s="38"/>
      <c r="FP522" s="38"/>
      <c r="FQ522" s="38"/>
      <c r="FR522" s="38"/>
      <c r="FS522" s="38"/>
      <c r="FT522" s="38"/>
      <c r="FU522" s="38"/>
      <c r="FV522" s="38"/>
      <c r="FW522" s="38"/>
      <c r="FX522" s="38"/>
      <c r="FY522" s="38"/>
      <c r="FZ522" s="38"/>
      <c r="GA522" s="38"/>
      <c r="GB522" s="38"/>
      <c r="GC522" s="38"/>
      <c r="GD522" s="38"/>
      <c r="GE522" s="38"/>
      <c r="GF522" s="38"/>
      <c r="GG522" s="38"/>
      <c r="GH522" s="38"/>
      <c r="GI522" s="38"/>
      <c r="GJ522" s="38"/>
      <c r="GK522" s="38"/>
      <c r="GL522" s="38"/>
      <c r="GM522" s="38"/>
      <c r="GN522" s="38"/>
      <c r="GO522" s="38"/>
      <c r="GP522" s="38"/>
      <c r="GQ522" s="38"/>
      <c r="GR522" s="38"/>
      <c r="GS522" s="38"/>
      <c r="GT522" s="38"/>
      <c r="GU522" s="38"/>
      <c r="GV522" s="38"/>
      <c r="GW522" s="38"/>
      <c r="GX522" s="38"/>
      <c r="GY522" s="38"/>
      <c r="GZ522" s="38"/>
      <c r="HA522" s="38"/>
      <c r="HB522" s="38"/>
      <c r="HC522" s="38"/>
      <c r="HD522" s="38"/>
      <c r="HE522" s="38"/>
      <c r="HF522" s="38"/>
      <c r="HG522" s="38"/>
      <c r="HH522" s="38"/>
      <c r="HI522" s="38"/>
      <c r="HJ522" s="38"/>
      <c r="HK522" s="38"/>
      <c r="HL522" s="38"/>
      <c r="HM522" s="38"/>
      <c r="HN522" s="38"/>
      <c r="HO522" s="38"/>
      <c r="HP522" s="38"/>
      <c r="HQ522" s="38"/>
      <c r="HR522" s="38"/>
      <c r="HS522" s="38"/>
      <c r="HT522" s="38"/>
      <c r="HU522" s="38"/>
      <c r="HV522" s="38"/>
      <c r="HW522" s="38"/>
      <c r="HX522" s="38"/>
      <c r="HY522" s="38"/>
      <c r="HZ522" s="38"/>
      <c r="IA522" s="38"/>
      <c r="IB522" s="38"/>
      <c r="IC522" s="38"/>
      <c r="ID522" s="38"/>
      <c r="IE522" s="38"/>
      <c r="IF522" s="38"/>
      <c r="IG522" s="38"/>
      <c r="IH522" s="38"/>
      <c r="II522" s="38"/>
      <c r="IJ522" s="38"/>
      <c r="IK522" s="38"/>
      <c r="IL522" s="38"/>
      <c r="IM522" s="38"/>
      <c r="IN522" s="38"/>
      <c r="IO522" s="38"/>
      <c r="IP522" s="38"/>
      <c r="IQ522" s="38"/>
      <c r="IR522" s="38"/>
      <c r="IS522" s="38"/>
      <c r="IT522" s="38"/>
      <c r="IU522" s="38"/>
      <c r="IV522" s="38"/>
      <c r="IW522" s="38"/>
      <c r="IX522" s="38"/>
      <c r="IY522" s="38"/>
      <c r="IZ522" s="38"/>
      <c r="JA522" s="38"/>
      <c r="JB522" s="38"/>
      <c r="JC522" s="38"/>
      <c r="JD522" s="38"/>
      <c r="JE522" s="38"/>
      <c r="JF522" s="38"/>
      <c r="JG522" s="38"/>
      <c r="JH522" s="38"/>
      <c r="JI522" s="38"/>
      <c r="JJ522" s="38"/>
      <c r="JK522" s="38"/>
      <c r="JL522" s="38"/>
      <c r="JM522" s="38"/>
      <c r="JN522" s="38"/>
      <c r="JO522" s="38"/>
      <c r="JP522" s="38"/>
      <c r="JQ522" s="38"/>
      <c r="JR522" s="38"/>
      <c r="JS522" s="38"/>
      <c r="JT522" s="38"/>
      <c r="JU522" s="38"/>
      <c r="JV522" s="38"/>
      <c r="JW522" s="38"/>
      <c r="JX522" s="38"/>
      <c r="JY522" s="38"/>
      <c r="JZ522" s="38"/>
      <c r="KA522" s="38"/>
      <c r="KB522" s="38"/>
      <c r="KC522" s="38"/>
      <c r="KD522" s="38"/>
      <c r="KE522" s="38"/>
      <c r="KF522" s="38"/>
      <c r="KG522" s="38"/>
      <c r="KH522" s="38"/>
      <c r="KI522" s="38"/>
      <c r="KJ522" s="38"/>
      <c r="KK522" s="38"/>
      <c r="KL522" s="38"/>
      <c r="KM522" s="38"/>
      <c r="KN522" s="38"/>
      <c r="KO522" s="38"/>
      <c r="KP522" s="38"/>
      <c r="KQ522" s="38"/>
      <c r="KR522" s="38"/>
      <c r="KS522" s="38"/>
      <c r="KT522" s="38"/>
      <c r="KU522" s="38"/>
      <c r="KV522" s="38"/>
      <c r="KW522" s="38"/>
      <c r="KX522" s="38"/>
      <c r="KY522" s="38"/>
      <c r="KZ522" s="38"/>
      <c r="LA522" s="38"/>
      <c r="LB522" s="38"/>
      <c r="LC522" s="38"/>
      <c r="LD522" s="38"/>
      <c r="LE522" s="38"/>
      <c r="LF522" s="38"/>
      <c r="LG522" s="38"/>
      <c r="LH522" s="38"/>
      <c r="LI522" s="38"/>
      <c r="LJ522" s="38"/>
      <c r="LK522" s="38"/>
      <c r="LL522" s="38"/>
      <c r="LM522" s="38"/>
      <c r="LN522" s="38"/>
      <c r="LO522" s="38"/>
      <c r="LP522" s="38"/>
      <c r="LQ522" s="38"/>
      <c r="LR522" s="38"/>
      <c r="LS522" s="38"/>
      <c r="LT522" s="38"/>
      <c r="LU522" s="38"/>
      <c r="LV522" s="38"/>
      <c r="LW522" s="38"/>
      <c r="LX522" s="38"/>
      <c r="LY522" s="38"/>
      <c r="LZ522" s="38"/>
      <c r="MA522" s="38"/>
      <c r="MB522" s="38"/>
      <c r="MC522" s="38"/>
      <c r="MD522" s="38"/>
      <c r="ME522" s="38"/>
      <c r="MF522" s="38"/>
      <c r="MG522" s="38"/>
      <c r="MH522" s="38"/>
      <c r="MI522" s="38"/>
      <c r="MJ522" s="38"/>
      <c r="MK522" s="38"/>
      <c r="ML522" s="38"/>
      <c r="MM522" s="38"/>
      <c r="MN522" s="38"/>
      <c r="MO522" s="38"/>
      <c r="MP522" s="38"/>
      <c r="MQ522" s="38"/>
      <c r="MR522" s="38"/>
      <c r="MS522" s="38"/>
      <c r="MT522" s="38"/>
      <c r="MU522" s="38"/>
      <c r="MV522" s="38"/>
      <c r="MW522" s="38"/>
      <c r="MX522" s="38"/>
      <c r="MY522" s="38"/>
      <c r="MZ522" s="38"/>
      <c r="NA522" s="38"/>
      <c r="NB522" s="38"/>
      <c r="NC522" s="38"/>
      <c r="ND522" s="38"/>
      <c r="NE522" s="38"/>
      <c r="NF522" s="38"/>
      <c r="NG522" s="38"/>
      <c r="NH522" s="38"/>
      <c r="NI522" s="38"/>
      <c r="NJ522" s="38"/>
      <c r="NK522" s="38"/>
      <c r="NL522" s="38"/>
      <c r="NM522" s="38"/>
      <c r="NN522" s="38"/>
      <c r="NO522" s="38"/>
      <c r="NP522" s="38"/>
      <c r="NQ522" s="38"/>
      <c r="NR522" s="38"/>
      <c r="NS522" s="38"/>
      <c r="NT522" s="38"/>
      <c r="NU522" s="38"/>
      <c r="NV522" s="38"/>
      <c r="NW522" s="38"/>
      <c r="NX522" s="38"/>
      <c r="NY522" s="38"/>
      <c r="NZ522" s="38"/>
      <c r="OA522" s="38"/>
      <c r="OB522" s="38"/>
      <c r="OC522" s="38"/>
      <c r="OD522" s="38"/>
      <c r="OE522" s="38"/>
      <c r="OF522" s="38"/>
      <c r="OG522" s="38"/>
      <c r="OH522" s="38"/>
      <c r="OI522" s="38"/>
      <c r="OJ522" s="38"/>
      <c r="OK522" s="38"/>
      <c r="OL522" s="38"/>
      <c r="OM522" s="38"/>
      <c r="ON522" s="38"/>
      <c r="OO522" s="38"/>
      <c r="OP522" s="38"/>
      <c r="OQ522" s="38"/>
      <c r="OR522" s="38"/>
      <c r="OS522" s="38"/>
      <c r="OT522" s="38"/>
      <c r="OU522" s="38"/>
      <c r="OV522" s="38"/>
      <c r="OW522" s="38"/>
      <c r="OX522" s="38"/>
      <c r="OY522" s="38"/>
      <c r="OZ522" s="38"/>
      <c r="PA522" s="38"/>
      <c r="PB522" s="38"/>
      <c r="PC522" s="38"/>
      <c r="PD522" s="38"/>
      <c r="PE522" s="38"/>
      <c r="PF522" s="38"/>
      <c r="PG522" s="38"/>
      <c r="PH522" s="38"/>
      <c r="PI522" s="38"/>
      <c r="PJ522" s="38"/>
      <c r="PK522" s="38"/>
      <c r="PL522" s="38"/>
      <c r="PM522" s="38"/>
      <c r="PN522" s="38"/>
      <c r="PO522" s="38"/>
      <c r="PP522" s="38"/>
      <c r="PQ522" s="38"/>
      <c r="PR522" s="38"/>
      <c r="PS522" s="38"/>
      <c r="PT522" s="38"/>
      <c r="PU522" s="38"/>
      <c r="PV522" s="38"/>
      <c r="PW522" s="38"/>
      <c r="PX522" s="38"/>
      <c r="PY522" s="38"/>
      <c r="PZ522" s="38"/>
      <c r="QA522" s="38"/>
      <c r="QB522" s="38"/>
      <c r="QC522" s="38"/>
      <c r="QD522" s="38"/>
      <c r="QE522" s="38"/>
      <c r="QF522" s="38"/>
      <c r="QG522" s="38"/>
      <c r="QH522" s="38"/>
      <c r="QI522" s="38"/>
      <c r="QJ522" s="38"/>
      <c r="QK522" s="38"/>
      <c r="QL522" s="38"/>
      <c r="QM522" s="38"/>
      <c r="QN522" s="38"/>
      <c r="QO522" s="38"/>
      <c r="QP522" s="38"/>
      <c r="QQ522" s="38"/>
      <c r="QR522" s="38"/>
      <c r="QS522" s="38"/>
      <c r="QT522" s="38"/>
      <c r="QU522" s="38"/>
      <c r="QV522" s="38"/>
      <c r="QW522" s="38"/>
      <c r="QX522" s="38"/>
      <c r="QY522" s="38"/>
      <c r="QZ522" s="38"/>
      <c r="RA522" s="38"/>
      <c r="RB522" s="38"/>
      <c r="RC522" s="38"/>
      <c r="RD522" s="38"/>
      <c r="RE522" s="38"/>
      <c r="RF522" s="38"/>
      <c r="RG522" s="38"/>
      <c r="RH522" s="38"/>
      <c r="RI522" s="38"/>
      <c r="RJ522" s="38"/>
      <c r="RK522" s="38"/>
      <c r="RL522" s="38"/>
      <c r="RM522" s="38"/>
      <c r="RN522" s="38"/>
      <c r="RO522" s="38"/>
      <c r="RP522" s="38"/>
      <c r="RQ522" s="38"/>
      <c r="RR522" s="38"/>
      <c r="RS522" s="38"/>
      <c r="RT522" s="38"/>
      <c r="RU522" s="38"/>
      <c r="RV522" s="38"/>
      <c r="RW522" s="38"/>
      <c r="RX522" s="38"/>
      <c r="RY522" s="38"/>
      <c r="RZ522" s="38"/>
      <c r="SA522" s="38"/>
      <c r="SB522" s="38"/>
      <c r="SC522" s="38"/>
      <c r="SD522" s="38"/>
      <c r="SE522" s="38"/>
      <c r="SF522" s="38"/>
      <c r="SG522" s="38"/>
      <c r="SH522" s="38"/>
      <c r="SI522" s="38"/>
      <c r="SJ522" s="38"/>
      <c r="SK522" s="38"/>
      <c r="SL522" s="38"/>
      <c r="SM522" s="38"/>
      <c r="SN522" s="38"/>
      <c r="SO522" s="38"/>
      <c r="SP522" s="38"/>
      <c r="SQ522" s="38"/>
      <c r="SR522" s="38"/>
      <c r="SS522" s="38"/>
      <c r="ST522" s="38"/>
      <c r="SU522" s="38"/>
      <c r="SV522" s="38"/>
      <c r="SW522" s="38"/>
      <c r="SX522" s="38"/>
      <c r="SY522" s="38"/>
      <c r="SZ522" s="38"/>
      <c r="TA522" s="38"/>
      <c r="TB522" s="38"/>
      <c r="TC522" s="38"/>
      <c r="TD522" s="38"/>
      <c r="TE522" s="38"/>
      <c r="TF522" s="38"/>
      <c r="TG522" s="38"/>
      <c r="TH522" s="38"/>
      <c r="TI522" s="38"/>
      <c r="TJ522" s="38"/>
      <c r="TK522" s="38"/>
      <c r="TL522" s="38"/>
      <c r="TM522" s="38"/>
      <c r="TN522" s="38"/>
      <c r="TO522" s="38"/>
      <c r="TP522" s="38"/>
      <c r="TQ522" s="38"/>
      <c r="TR522" s="38"/>
      <c r="TS522" s="38"/>
      <c r="TT522" s="38"/>
      <c r="TU522" s="38"/>
      <c r="TV522" s="38"/>
      <c r="TW522" s="38"/>
      <c r="TX522" s="38"/>
      <c r="TY522" s="38"/>
      <c r="TZ522" s="38"/>
      <c r="UA522" s="38"/>
      <c r="UB522" s="38"/>
      <c r="UC522" s="38"/>
      <c r="UD522" s="38"/>
      <c r="UE522" s="38"/>
      <c r="UF522" s="38"/>
      <c r="UG522" s="38"/>
      <c r="UH522" s="38"/>
      <c r="UI522" s="38"/>
      <c r="UJ522" s="38"/>
      <c r="UK522" s="38"/>
      <c r="UL522" s="38"/>
      <c r="UM522" s="38"/>
      <c r="UN522" s="38"/>
      <c r="UO522" s="38"/>
      <c r="UP522" s="38"/>
      <c r="UQ522" s="38"/>
      <c r="UR522" s="38"/>
      <c r="US522" s="38"/>
      <c r="UT522" s="38"/>
      <c r="UU522" s="38"/>
      <c r="UV522" s="38"/>
      <c r="UW522" s="38"/>
      <c r="UX522" s="38"/>
      <c r="UY522" s="38"/>
      <c r="UZ522" s="38"/>
      <c r="VA522" s="38"/>
      <c r="VB522" s="38"/>
      <c r="VC522" s="38"/>
      <c r="VD522" s="38"/>
      <c r="VE522" s="38"/>
      <c r="VF522" s="38"/>
      <c r="VG522" s="38"/>
      <c r="VH522" s="38"/>
      <c r="VI522" s="38"/>
      <c r="VJ522" s="38"/>
      <c r="VK522" s="38"/>
      <c r="VL522" s="38"/>
      <c r="VM522" s="38"/>
      <c r="VN522" s="38"/>
      <c r="VO522" s="38"/>
      <c r="VP522" s="38"/>
      <c r="VQ522" s="38"/>
      <c r="VR522" s="38"/>
      <c r="VS522" s="38"/>
      <c r="VT522" s="38"/>
      <c r="VU522" s="38"/>
      <c r="VV522" s="38"/>
      <c r="VW522" s="38"/>
      <c r="VX522" s="38"/>
      <c r="VY522" s="38"/>
      <c r="VZ522" s="38"/>
      <c r="WA522" s="38"/>
      <c r="WB522" s="38"/>
      <c r="WC522" s="38"/>
      <c r="WD522" s="38"/>
    </row>
    <row r="523" spans="1:602" s="37" customFormat="1" ht="35.25" customHeight="1">
      <c r="A523" s="507"/>
      <c r="B523" s="542"/>
      <c r="C523" s="530"/>
      <c r="D523" s="531"/>
      <c r="E523" s="56" t="s">
        <v>995</v>
      </c>
      <c r="F523" s="55" t="s">
        <v>136</v>
      </c>
      <c r="G523" s="518">
        <v>43466</v>
      </c>
      <c r="H523" s="55" t="s">
        <v>394</v>
      </c>
      <c r="I523" s="533" t="s">
        <v>14</v>
      </c>
      <c r="J523" s="533" t="s">
        <v>139</v>
      </c>
      <c r="K523" s="642" t="s">
        <v>994</v>
      </c>
      <c r="L523" s="533" t="s">
        <v>147</v>
      </c>
      <c r="M523" s="520">
        <v>15133400</v>
      </c>
      <c r="N523" s="520">
        <v>15133322.34</v>
      </c>
      <c r="O523" s="520">
        <v>18103300</v>
      </c>
      <c r="P523" s="534">
        <v>18103300</v>
      </c>
      <c r="Q523" s="520">
        <v>18103300</v>
      </c>
      <c r="R523" s="520">
        <v>18103300</v>
      </c>
      <c r="S523" s="535">
        <v>3</v>
      </c>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c r="DL523" s="38"/>
      <c r="DM523" s="38"/>
      <c r="DN523" s="38"/>
      <c r="DO523" s="38"/>
      <c r="DP523" s="38"/>
      <c r="DQ523" s="38"/>
      <c r="DR523" s="38"/>
      <c r="DS523" s="38"/>
      <c r="DT523" s="38"/>
      <c r="DU523" s="38"/>
      <c r="DV523" s="38"/>
      <c r="DW523" s="38"/>
      <c r="DX523" s="38"/>
      <c r="DY523" s="38"/>
      <c r="DZ523" s="38"/>
      <c r="EA523" s="38"/>
      <c r="EB523" s="38"/>
      <c r="EC523" s="38"/>
      <c r="ED523" s="38"/>
      <c r="EE523" s="38"/>
      <c r="EF523" s="38"/>
      <c r="EG523" s="38"/>
      <c r="EH523" s="38"/>
      <c r="EI523" s="38"/>
      <c r="EJ523" s="38"/>
      <c r="EK523" s="38"/>
      <c r="EL523" s="38"/>
      <c r="EM523" s="38"/>
      <c r="EN523" s="38"/>
      <c r="EO523" s="38"/>
      <c r="EP523" s="38"/>
      <c r="EQ523" s="38"/>
      <c r="ER523" s="38"/>
      <c r="ES523" s="38"/>
      <c r="ET523" s="38"/>
      <c r="EU523" s="38"/>
      <c r="EV523" s="38"/>
      <c r="EW523" s="38"/>
      <c r="EX523" s="38"/>
      <c r="EY523" s="38"/>
      <c r="EZ523" s="38"/>
      <c r="FA523" s="38"/>
      <c r="FB523" s="38"/>
      <c r="FC523" s="38"/>
      <c r="FD523" s="38"/>
      <c r="FE523" s="38"/>
      <c r="FF523" s="38"/>
      <c r="FG523" s="38"/>
      <c r="FH523" s="38"/>
      <c r="FI523" s="38"/>
      <c r="FJ523" s="38"/>
      <c r="FK523" s="38"/>
      <c r="FL523" s="38"/>
      <c r="FM523" s="38"/>
      <c r="FN523" s="38"/>
      <c r="FO523" s="38"/>
      <c r="FP523" s="38"/>
      <c r="FQ523" s="38"/>
      <c r="FR523" s="38"/>
      <c r="FS523" s="38"/>
      <c r="FT523" s="38"/>
      <c r="FU523" s="38"/>
      <c r="FV523" s="38"/>
      <c r="FW523" s="38"/>
      <c r="FX523" s="38"/>
      <c r="FY523" s="38"/>
      <c r="FZ523" s="38"/>
      <c r="GA523" s="38"/>
      <c r="GB523" s="38"/>
      <c r="GC523" s="38"/>
      <c r="GD523" s="38"/>
      <c r="GE523" s="38"/>
      <c r="GF523" s="38"/>
      <c r="GG523" s="38"/>
      <c r="GH523" s="38"/>
      <c r="GI523" s="38"/>
      <c r="GJ523" s="38"/>
      <c r="GK523" s="38"/>
      <c r="GL523" s="38"/>
      <c r="GM523" s="38"/>
      <c r="GN523" s="38"/>
      <c r="GO523" s="38"/>
      <c r="GP523" s="38"/>
      <c r="GQ523" s="38"/>
      <c r="GR523" s="38"/>
      <c r="GS523" s="38"/>
      <c r="GT523" s="38"/>
      <c r="GU523" s="38"/>
      <c r="GV523" s="38"/>
      <c r="GW523" s="38"/>
      <c r="GX523" s="38"/>
      <c r="GY523" s="38"/>
      <c r="GZ523" s="38"/>
      <c r="HA523" s="38"/>
      <c r="HB523" s="38"/>
      <c r="HC523" s="38"/>
      <c r="HD523" s="38"/>
      <c r="HE523" s="38"/>
      <c r="HF523" s="38"/>
      <c r="HG523" s="38"/>
      <c r="HH523" s="38"/>
      <c r="HI523" s="38"/>
      <c r="HJ523" s="38"/>
      <c r="HK523" s="38"/>
      <c r="HL523" s="38"/>
      <c r="HM523" s="38"/>
      <c r="HN523" s="38"/>
      <c r="HO523" s="38"/>
      <c r="HP523" s="38"/>
      <c r="HQ523" s="38"/>
      <c r="HR523" s="38"/>
      <c r="HS523" s="38"/>
      <c r="HT523" s="38"/>
      <c r="HU523" s="38"/>
      <c r="HV523" s="38"/>
      <c r="HW523" s="38"/>
      <c r="HX523" s="38"/>
      <c r="HY523" s="38"/>
      <c r="HZ523" s="38"/>
      <c r="IA523" s="38"/>
      <c r="IB523" s="38"/>
      <c r="IC523" s="38"/>
      <c r="ID523" s="38"/>
      <c r="IE523" s="38"/>
      <c r="IF523" s="38"/>
      <c r="IG523" s="38"/>
      <c r="IH523" s="38"/>
      <c r="II523" s="38"/>
      <c r="IJ523" s="38"/>
      <c r="IK523" s="38"/>
      <c r="IL523" s="38"/>
      <c r="IM523" s="38"/>
      <c r="IN523" s="38"/>
      <c r="IO523" s="38"/>
      <c r="IP523" s="38"/>
      <c r="IQ523" s="38"/>
      <c r="IR523" s="38"/>
      <c r="IS523" s="38"/>
      <c r="IT523" s="38"/>
      <c r="IU523" s="38"/>
      <c r="IV523" s="38"/>
      <c r="IW523" s="38"/>
      <c r="IX523" s="38"/>
      <c r="IY523" s="38"/>
      <c r="IZ523" s="38"/>
      <c r="JA523" s="38"/>
      <c r="JB523" s="38"/>
      <c r="JC523" s="38"/>
      <c r="JD523" s="38"/>
      <c r="JE523" s="38"/>
      <c r="JF523" s="38"/>
      <c r="JG523" s="38"/>
      <c r="JH523" s="38"/>
      <c r="JI523" s="38"/>
      <c r="JJ523" s="38"/>
      <c r="JK523" s="38"/>
      <c r="JL523" s="38"/>
      <c r="JM523" s="38"/>
      <c r="JN523" s="38"/>
      <c r="JO523" s="38"/>
      <c r="JP523" s="38"/>
      <c r="JQ523" s="38"/>
      <c r="JR523" s="38"/>
      <c r="JS523" s="38"/>
      <c r="JT523" s="38"/>
      <c r="JU523" s="38"/>
      <c r="JV523" s="38"/>
      <c r="JW523" s="38"/>
      <c r="JX523" s="38"/>
      <c r="JY523" s="38"/>
      <c r="JZ523" s="38"/>
      <c r="KA523" s="38"/>
      <c r="KB523" s="38"/>
      <c r="KC523" s="38"/>
      <c r="KD523" s="38"/>
      <c r="KE523" s="38"/>
      <c r="KF523" s="38"/>
      <c r="KG523" s="38"/>
      <c r="KH523" s="38"/>
      <c r="KI523" s="38"/>
      <c r="KJ523" s="38"/>
      <c r="KK523" s="38"/>
      <c r="KL523" s="38"/>
      <c r="KM523" s="38"/>
      <c r="KN523" s="38"/>
      <c r="KO523" s="38"/>
      <c r="KP523" s="38"/>
      <c r="KQ523" s="38"/>
      <c r="KR523" s="38"/>
      <c r="KS523" s="38"/>
      <c r="KT523" s="38"/>
      <c r="KU523" s="38"/>
      <c r="KV523" s="38"/>
      <c r="KW523" s="38"/>
      <c r="KX523" s="38"/>
      <c r="KY523" s="38"/>
      <c r="KZ523" s="38"/>
      <c r="LA523" s="38"/>
      <c r="LB523" s="38"/>
      <c r="LC523" s="38"/>
      <c r="LD523" s="38"/>
      <c r="LE523" s="38"/>
      <c r="LF523" s="38"/>
      <c r="LG523" s="38"/>
      <c r="LH523" s="38"/>
      <c r="LI523" s="38"/>
      <c r="LJ523" s="38"/>
      <c r="LK523" s="38"/>
      <c r="LL523" s="38"/>
      <c r="LM523" s="38"/>
      <c r="LN523" s="38"/>
      <c r="LO523" s="38"/>
      <c r="LP523" s="38"/>
      <c r="LQ523" s="38"/>
      <c r="LR523" s="38"/>
      <c r="LS523" s="38"/>
      <c r="LT523" s="38"/>
      <c r="LU523" s="38"/>
      <c r="LV523" s="38"/>
      <c r="LW523" s="38"/>
      <c r="LX523" s="38"/>
      <c r="LY523" s="38"/>
      <c r="LZ523" s="38"/>
      <c r="MA523" s="38"/>
      <c r="MB523" s="38"/>
      <c r="MC523" s="38"/>
      <c r="MD523" s="38"/>
      <c r="ME523" s="38"/>
      <c r="MF523" s="38"/>
      <c r="MG523" s="38"/>
      <c r="MH523" s="38"/>
      <c r="MI523" s="38"/>
      <c r="MJ523" s="38"/>
      <c r="MK523" s="38"/>
      <c r="ML523" s="38"/>
      <c r="MM523" s="38"/>
      <c r="MN523" s="38"/>
      <c r="MO523" s="38"/>
      <c r="MP523" s="38"/>
      <c r="MQ523" s="38"/>
      <c r="MR523" s="38"/>
      <c r="MS523" s="38"/>
      <c r="MT523" s="38"/>
      <c r="MU523" s="38"/>
      <c r="MV523" s="38"/>
      <c r="MW523" s="38"/>
      <c r="MX523" s="38"/>
      <c r="MY523" s="38"/>
      <c r="MZ523" s="38"/>
      <c r="NA523" s="38"/>
      <c r="NB523" s="38"/>
      <c r="NC523" s="38"/>
      <c r="ND523" s="38"/>
      <c r="NE523" s="38"/>
      <c r="NF523" s="38"/>
      <c r="NG523" s="38"/>
      <c r="NH523" s="38"/>
      <c r="NI523" s="38"/>
      <c r="NJ523" s="38"/>
      <c r="NK523" s="38"/>
      <c r="NL523" s="38"/>
      <c r="NM523" s="38"/>
      <c r="NN523" s="38"/>
      <c r="NO523" s="38"/>
      <c r="NP523" s="38"/>
      <c r="NQ523" s="38"/>
      <c r="NR523" s="38"/>
      <c r="NS523" s="38"/>
      <c r="NT523" s="38"/>
      <c r="NU523" s="38"/>
      <c r="NV523" s="38"/>
      <c r="NW523" s="38"/>
      <c r="NX523" s="38"/>
      <c r="NY523" s="38"/>
      <c r="NZ523" s="38"/>
      <c r="OA523" s="38"/>
      <c r="OB523" s="38"/>
      <c r="OC523" s="38"/>
      <c r="OD523" s="38"/>
      <c r="OE523" s="38"/>
      <c r="OF523" s="38"/>
      <c r="OG523" s="38"/>
      <c r="OH523" s="38"/>
      <c r="OI523" s="38"/>
      <c r="OJ523" s="38"/>
      <c r="OK523" s="38"/>
      <c r="OL523" s="38"/>
      <c r="OM523" s="38"/>
      <c r="ON523" s="38"/>
      <c r="OO523" s="38"/>
      <c r="OP523" s="38"/>
      <c r="OQ523" s="38"/>
      <c r="OR523" s="38"/>
      <c r="OS523" s="38"/>
      <c r="OT523" s="38"/>
      <c r="OU523" s="38"/>
      <c r="OV523" s="38"/>
      <c r="OW523" s="38"/>
      <c r="OX523" s="38"/>
      <c r="OY523" s="38"/>
      <c r="OZ523" s="38"/>
      <c r="PA523" s="38"/>
      <c r="PB523" s="38"/>
      <c r="PC523" s="38"/>
      <c r="PD523" s="38"/>
      <c r="PE523" s="38"/>
      <c r="PF523" s="38"/>
      <c r="PG523" s="38"/>
      <c r="PH523" s="38"/>
      <c r="PI523" s="38"/>
      <c r="PJ523" s="38"/>
      <c r="PK523" s="38"/>
      <c r="PL523" s="38"/>
      <c r="PM523" s="38"/>
      <c r="PN523" s="38"/>
      <c r="PO523" s="38"/>
      <c r="PP523" s="38"/>
      <c r="PQ523" s="38"/>
      <c r="PR523" s="38"/>
      <c r="PS523" s="38"/>
      <c r="PT523" s="38"/>
      <c r="PU523" s="38"/>
      <c r="PV523" s="38"/>
      <c r="PW523" s="38"/>
      <c r="PX523" s="38"/>
      <c r="PY523" s="38"/>
      <c r="PZ523" s="38"/>
      <c r="QA523" s="38"/>
      <c r="QB523" s="38"/>
      <c r="QC523" s="38"/>
      <c r="QD523" s="38"/>
      <c r="QE523" s="38"/>
      <c r="QF523" s="38"/>
      <c r="QG523" s="38"/>
      <c r="QH523" s="38"/>
      <c r="QI523" s="38"/>
      <c r="QJ523" s="38"/>
      <c r="QK523" s="38"/>
      <c r="QL523" s="38"/>
      <c r="QM523" s="38"/>
      <c r="QN523" s="38"/>
      <c r="QO523" s="38"/>
      <c r="QP523" s="38"/>
      <c r="QQ523" s="38"/>
      <c r="QR523" s="38"/>
      <c r="QS523" s="38"/>
      <c r="QT523" s="38"/>
      <c r="QU523" s="38"/>
      <c r="QV523" s="38"/>
      <c r="QW523" s="38"/>
      <c r="QX523" s="38"/>
      <c r="QY523" s="38"/>
      <c r="QZ523" s="38"/>
      <c r="RA523" s="38"/>
      <c r="RB523" s="38"/>
      <c r="RC523" s="38"/>
      <c r="RD523" s="38"/>
      <c r="RE523" s="38"/>
      <c r="RF523" s="38"/>
      <c r="RG523" s="38"/>
      <c r="RH523" s="38"/>
      <c r="RI523" s="38"/>
      <c r="RJ523" s="38"/>
      <c r="RK523" s="38"/>
      <c r="RL523" s="38"/>
      <c r="RM523" s="38"/>
      <c r="RN523" s="38"/>
      <c r="RO523" s="38"/>
      <c r="RP523" s="38"/>
      <c r="RQ523" s="38"/>
      <c r="RR523" s="38"/>
      <c r="RS523" s="38"/>
      <c r="RT523" s="38"/>
      <c r="RU523" s="38"/>
      <c r="RV523" s="38"/>
      <c r="RW523" s="38"/>
      <c r="RX523" s="38"/>
      <c r="RY523" s="38"/>
      <c r="RZ523" s="38"/>
      <c r="SA523" s="38"/>
      <c r="SB523" s="38"/>
      <c r="SC523" s="38"/>
      <c r="SD523" s="38"/>
      <c r="SE523" s="38"/>
      <c r="SF523" s="38"/>
      <c r="SG523" s="38"/>
      <c r="SH523" s="38"/>
      <c r="SI523" s="38"/>
      <c r="SJ523" s="38"/>
      <c r="SK523" s="38"/>
      <c r="SL523" s="38"/>
      <c r="SM523" s="38"/>
      <c r="SN523" s="38"/>
      <c r="SO523" s="38"/>
      <c r="SP523" s="38"/>
      <c r="SQ523" s="38"/>
      <c r="SR523" s="38"/>
      <c r="SS523" s="38"/>
      <c r="ST523" s="38"/>
      <c r="SU523" s="38"/>
      <c r="SV523" s="38"/>
      <c r="SW523" s="38"/>
      <c r="SX523" s="38"/>
      <c r="SY523" s="38"/>
      <c r="SZ523" s="38"/>
      <c r="TA523" s="38"/>
      <c r="TB523" s="38"/>
      <c r="TC523" s="38"/>
      <c r="TD523" s="38"/>
      <c r="TE523" s="38"/>
      <c r="TF523" s="38"/>
      <c r="TG523" s="38"/>
      <c r="TH523" s="38"/>
      <c r="TI523" s="38"/>
      <c r="TJ523" s="38"/>
      <c r="TK523" s="38"/>
      <c r="TL523" s="38"/>
      <c r="TM523" s="38"/>
      <c r="TN523" s="38"/>
      <c r="TO523" s="38"/>
      <c r="TP523" s="38"/>
      <c r="TQ523" s="38"/>
      <c r="TR523" s="38"/>
      <c r="TS523" s="38"/>
      <c r="TT523" s="38"/>
      <c r="TU523" s="38"/>
      <c r="TV523" s="38"/>
      <c r="TW523" s="38"/>
      <c r="TX523" s="38"/>
      <c r="TY523" s="38"/>
      <c r="TZ523" s="38"/>
      <c r="UA523" s="38"/>
      <c r="UB523" s="38"/>
      <c r="UC523" s="38"/>
      <c r="UD523" s="38"/>
      <c r="UE523" s="38"/>
      <c r="UF523" s="38"/>
      <c r="UG523" s="38"/>
      <c r="UH523" s="38"/>
      <c r="UI523" s="38"/>
      <c r="UJ523" s="38"/>
      <c r="UK523" s="38"/>
      <c r="UL523" s="38"/>
      <c r="UM523" s="38"/>
      <c r="UN523" s="38"/>
      <c r="UO523" s="38"/>
      <c r="UP523" s="38"/>
      <c r="UQ523" s="38"/>
      <c r="UR523" s="38"/>
      <c r="US523" s="38"/>
      <c r="UT523" s="38"/>
      <c r="UU523" s="38"/>
      <c r="UV523" s="38"/>
      <c r="UW523" s="38"/>
      <c r="UX523" s="38"/>
      <c r="UY523" s="38"/>
      <c r="UZ523" s="38"/>
      <c r="VA523" s="38"/>
      <c r="VB523" s="38"/>
      <c r="VC523" s="38"/>
      <c r="VD523" s="38"/>
      <c r="VE523" s="38"/>
      <c r="VF523" s="38"/>
      <c r="VG523" s="38"/>
      <c r="VH523" s="38"/>
      <c r="VI523" s="38"/>
      <c r="VJ523" s="38"/>
      <c r="VK523" s="38"/>
      <c r="VL523" s="38"/>
      <c r="VM523" s="38"/>
      <c r="VN523" s="38"/>
      <c r="VO523" s="38"/>
      <c r="VP523" s="38"/>
      <c r="VQ523" s="38"/>
      <c r="VR523" s="38"/>
      <c r="VS523" s="38"/>
      <c r="VT523" s="38"/>
      <c r="VU523" s="38"/>
      <c r="VV523" s="38"/>
      <c r="VW523" s="38"/>
      <c r="VX523" s="38"/>
      <c r="VY523" s="38"/>
      <c r="VZ523" s="38"/>
      <c r="WA523" s="38"/>
      <c r="WB523" s="38"/>
      <c r="WC523" s="38"/>
      <c r="WD523" s="38"/>
    </row>
    <row r="524" spans="1:602" s="37" customFormat="1" ht="15">
      <c r="A524" s="507"/>
      <c r="B524" s="542"/>
      <c r="C524" s="530"/>
      <c r="D524" s="531"/>
      <c r="E524" s="56"/>
      <c r="F524" s="56"/>
      <c r="G524" s="556"/>
      <c r="H524" s="56"/>
      <c r="I524" s="533" t="s">
        <v>14</v>
      </c>
      <c r="J524" s="533" t="s">
        <v>139</v>
      </c>
      <c r="K524" s="642" t="s">
        <v>994</v>
      </c>
      <c r="L524" s="533" t="s">
        <v>85</v>
      </c>
      <c r="M524" s="520">
        <v>4503319</v>
      </c>
      <c r="N524" s="520">
        <v>4502293.92</v>
      </c>
      <c r="O524" s="520">
        <v>5467200</v>
      </c>
      <c r="P524" s="534">
        <v>5467200</v>
      </c>
      <c r="Q524" s="520">
        <v>5467200</v>
      </c>
      <c r="R524" s="520">
        <v>5467200</v>
      </c>
      <c r="S524" s="535">
        <v>3</v>
      </c>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c r="CY524" s="38"/>
      <c r="CZ524" s="38"/>
      <c r="DA524" s="38"/>
      <c r="DB524" s="38"/>
      <c r="DC524" s="38"/>
      <c r="DD524" s="38"/>
      <c r="DE524" s="38"/>
      <c r="DF524" s="38"/>
      <c r="DG524" s="38"/>
      <c r="DH524" s="38"/>
      <c r="DI524" s="38"/>
      <c r="DJ524" s="38"/>
      <c r="DK524" s="38"/>
      <c r="DL524" s="38"/>
      <c r="DM524" s="38"/>
      <c r="DN524" s="38"/>
      <c r="DO524" s="38"/>
      <c r="DP524" s="38"/>
      <c r="DQ524" s="38"/>
      <c r="DR524" s="38"/>
      <c r="DS524" s="38"/>
      <c r="DT524" s="38"/>
      <c r="DU524" s="38"/>
      <c r="DV524" s="38"/>
      <c r="DW524" s="38"/>
      <c r="DX524" s="38"/>
      <c r="DY524" s="38"/>
      <c r="DZ524" s="38"/>
      <c r="EA524" s="38"/>
      <c r="EB524" s="38"/>
      <c r="EC524" s="38"/>
      <c r="ED524" s="38"/>
      <c r="EE524" s="38"/>
      <c r="EF524" s="38"/>
      <c r="EG524" s="38"/>
      <c r="EH524" s="38"/>
      <c r="EI524" s="38"/>
      <c r="EJ524" s="38"/>
      <c r="EK524" s="38"/>
      <c r="EL524" s="38"/>
      <c r="EM524" s="38"/>
      <c r="EN524" s="38"/>
      <c r="EO524" s="38"/>
      <c r="EP524" s="38"/>
      <c r="EQ524" s="38"/>
      <c r="ER524" s="38"/>
      <c r="ES524" s="38"/>
      <c r="ET524" s="38"/>
      <c r="EU524" s="38"/>
      <c r="EV524" s="38"/>
      <c r="EW524" s="38"/>
      <c r="EX524" s="38"/>
      <c r="EY524" s="38"/>
      <c r="EZ524" s="38"/>
      <c r="FA524" s="38"/>
      <c r="FB524" s="38"/>
      <c r="FC524" s="38"/>
      <c r="FD524" s="38"/>
      <c r="FE524" s="38"/>
      <c r="FF524" s="38"/>
      <c r="FG524" s="38"/>
      <c r="FH524" s="38"/>
      <c r="FI524" s="38"/>
      <c r="FJ524" s="38"/>
      <c r="FK524" s="38"/>
      <c r="FL524" s="38"/>
      <c r="FM524" s="38"/>
      <c r="FN524" s="38"/>
      <c r="FO524" s="38"/>
      <c r="FP524" s="38"/>
      <c r="FQ524" s="38"/>
      <c r="FR524" s="38"/>
      <c r="FS524" s="38"/>
      <c r="FT524" s="38"/>
      <c r="FU524" s="38"/>
      <c r="FV524" s="38"/>
      <c r="FW524" s="38"/>
      <c r="FX524" s="38"/>
      <c r="FY524" s="38"/>
      <c r="FZ524" s="38"/>
      <c r="GA524" s="38"/>
      <c r="GB524" s="38"/>
      <c r="GC524" s="38"/>
      <c r="GD524" s="38"/>
      <c r="GE524" s="38"/>
      <c r="GF524" s="38"/>
      <c r="GG524" s="38"/>
      <c r="GH524" s="38"/>
      <c r="GI524" s="38"/>
      <c r="GJ524" s="38"/>
      <c r="GK524" s="38"/>
      <c r="GL524" s="38"/>
      <c r="GM524" s="38"/>
      <c r="GN524" s="38"/>
      <c r="GO524" s="38"/>
      <c r="GP524" s="38"/>
      <c r="GQ524" s="38"/>
      <c r="GR524" s="38"/>
      <c r="GS524" s="38"/>
      <c r="GT524" s="38"/>
      <c r="GU524" s="38"/>
      <c r="GV524" s="38"/>
      <c r="GW524" s="38"/>
      <c r="GX524" s="38"/>
      <c r="GY524" s="38"/>
      <c r="GZ524" s="38"/>
      <c r="HA524" s="38"/>
      <c r="HB524" s="38"/>
      <c r="HC524" s="38"/>
      <c r="HD524" s="38"/>
      <c r="HE524" s="38"/>
      <c r="HF524" s="38"/>
      <c r="HG524" s="38"/>
      <c r="HH524" s="38"/>
      <c r="HI524" s="38"/>
      <c r="HJ524" s="38"/>
      <c r="HK524" s="38"/>
      <c r="HL524" s="38"/>
      <c r="HM524" s="38"/>
      <c r="HN524" s="38"/>
      <c r="HO524" s="38"/>
      <c r="HP524" s="38"/>
      <c r="HQ524" s="38"/>
      <c r="HR524" s="38"/>
      <c r="HS524" s="38"/>
      <c r="HT524" s="38"/>
      <c r="HU524" s="38"/>
      <c r="HV524" s="38"/>
      <c r="HW524" s="38"/>
      <c r="HX524" s="38"/>
      <c r="HY524" s="38"/>
      <c r="HZ524" s="38"/>
      <c r="IA524" s="38"/>
      <c r="IB524" s="38"/>
      <c r="IC524" s="38"/>
      <c r="ID524" s="38"/>
      <c r="IE524" s="38"/>
      <c r="IF524" s="38"/>
      <c r="IG524" s="38"/>
      <c r="IH524" s="38"/>
      <c r="II524" s="38"/>
      <c r="IJ524" s="38"/>
      <c r="IK524" s="38"/>
      <c r="IL524" s="38"/>
      <c r="IM524" s="38"/>
      <c r="IN524" s="38"/>
      <c r="IO524" s="38"/>
      <c r="IP524" s="38"/>
      <c r="IQ524" s="38"/>
      <c r="IR524" s="38"/>
      <c r="IS524" s="38"/>
      <c r="IT524" s="38"/>
      <c r="IU524" s="38"/>
      <c r="IV524" s="38"/>
      <c r="IW524" s="38"/>
      <c r="IX524" s="38"/>
      <c r="IY524" s="38"/>
      <c r="IZ524" s="38"/>
      <c r="JA524" s="38"/>
      <c r="JB524" s="38"/>
      <c r="JC524" s="38"/>
      <c r="JD524" s="38"/>
      <c r="JE524" s="38"/>
      <c r="JF524" s="38"/>
      <c r="JG524" s="38"/>
      <c r="JH524" s="38"/>
      <c r="JI524" s="38"/>
      <c r="JJ524" s="38"/>
      <c r="JK524" s="38"/>
      <c r="JL524" s="38"/>
      <c r="JM524" s="38"/>
      <c r="JN524" s="38"/>
      <c r="JO524" s="38"/>
      <c r="JP524" s="38"/>
      <c r="JQ524" s="38"/>
      <c r="JR524" s="38"/>
      <c r="JS524" s="38"/>
      <c r="JT524" s="38"/>
      <c r="JU524" s="38"/>
      <c r="JV524" s="38"/>
      <c r="JW524" s="38"/>
      <c r="JX524" s="38"/>
      <c r="JY524" s="38"/>
      <c r="JZ524" s="38"/>
      <c r="KA524" s="38"/>
      <c r="KB524" s="38"/>
      <c r="KC524" s="38"/>
      <c r="KD524" s="38"/>
      <c r="KE524" s="38"/>
      <c r="KF524" s="38"/>
      <c r="KG524" s="38"/>
      <c r="KH524" s="38"/>
      <c r="KI524" s="38"/>
      <c r="KJ524" s="38"/>
      <c r="KK524" s="38"/>
      <c r="KL524" s="38"/>
      <c r="KM524" s="38"/>
      <c r="KN524" s="38"/>
      <c r="KO524" s="38"/>
      <c r="KP524" s="38"/>
      <c r="KQ524" s="38"/>
      <c r="KR524" s="38"/>
      <c r="KS524" s="38"/>
      <c r="KT524" s="38"/>
      <c r="KU524" s="38"/>
      <c r="KV524" s="38"/>
      <c r="KW524" s="38"/>
      <c r="KX524" s="38"/>
      <c r="KY524" s="38"/>
      <c r="KZ524" s="38"/>
      <c r="LA524" s="38"/>
      <c r="LB524" s="38"/>
      <c r="LC524" s="38"/>
      <c r="LD524" s="38"/>
      <c r="LE524" s="38"/>
      <c r="LF524" s="38"/>
      <c r="LG524" s="38"/>
      <c r="LH524" s="38"/>
      <c r="LI524" s="38"/>
      <c r="LJ524" s="38"/>
      <c r="LK524" s="38"/>
      <c r="LL524" s="38"/>
      <c r="LM524" s="38"/>
      <c r="LN524" s="38"/>
      <c r="LO524" s="38"/>
      <c r="LP524" s="38"/>
      <c r="LQ524" s="38"/>
      <c r="LR524" s="38"/>
      <c r="LS524" s="38"/>
      <c r="LT524" s="38"/>
      <c r="LU524" s="38"/>
      <c r="LV524" s="38"/>
      <c r="LW524" s="38"/>
      <c r="LX524" s="38"/>
      <c r="LY524" s="38"/>
      <c r="LZ524" s="38"/>
      <c r="MA524" s="38"/>
      <c r="MB524" s="38"/>
      <c r="MC524" s="38"/>
      <c r="MD524" s="38"/>
      <c r="ME524" s="38"/>
      <c r="MF524" s="38"/>
      <c r="MG524" s="38"/>
      <c r="MH524" s="38"/>
      <c r="MI524" s="38"/>
      <c r="MJ524" s="38"/>
      <c r="MK524" s="38"/>
      <c r="ML524" s="38"/>
      <c r="MM524" s="38"/>
      <c r="MN524" s="38"/>
      <c r="MO524" s="38"/>
      <c r="MP524" s="38"/>
      <c r="MQ524" s="38"/>
      <c r="MR524" s="38"/>
      <c r="MS524" s="38"/>
      <c r="MT524" s="38"/>
      <c r="MU524" s="38"/>
      <c r="MV524" s="38"/>
      <c r="MW524" s="38"/>
      <c r="MX524" s="38"/>
      <c r="MY524" s="38"/>
      <c r="MZ524" s="38"/>
      <c r="NA524" s="38"/>
      <c r="NB524" s="38"/>
      <c r="NC524" s="38"/>
      <c r="ND524" s="38"/>
      <c r="NE524" s="38"/>
      <c r="NF524" s="38"/>
      <c r="NG524" s="38"/>
      <c r="NH524" s="38"/>
      <c r="NI524" s="38"/>
      <c r="NJ524" s="38"/>
      <c r="NK524" s="38"/>
      <c r="NL524" s="38"/>
      <c r="NM524" s="38"/>
      <c r="NN524" s="38"/>
      <c r="NO524" s="38"/>
      <c r="NP524" s="38"/>
      <c r="NQ524" s="38"/>
      <c r="NR524" s="38"/>
      <c r="NS524" s="38"/>
      <c r="NT524" s="38"/>
      <c r="NU524" s="38"/>
      <c r="NV524" s="38"/>
      <c r="NW524" s="38"/>
      <c r="NX524" s="38"/>
      <c r="NY524" s="38"/>
      <c r="NZ524" s="38"/>
      <c r="OA524" s="38"/>
      <c r="OB524" s="38"/>
      <c r="OC524" s="38"/>
      <c r="OD524" s="38"/>
      <c r="OE524" s="38"/>
      <c r="OF524" s="38"/>
      <c r="OG524" s="38"/>
      <c r="OH524" s="38"/>
      <c r="OI524" s="38"/>
      <c r="OJ524" s="38"/>
      <c r="OK524" s="38"/>
      <c r="OL524" s="38"/>
      <c r="OM524" s="38"/>
      <c r="ON524" s="38"/>
      <c r="OO524" s="38"/>
      <c r="OP524" s="38"/>
      <c r="OQ524" s="38"/>
      <c r="OR524" s="38"/>
      <c r="OS524" s="38"/>
      <c r="OT524" s="38"/>
      <c r="OU524" s="38"/>
      <c r="OV524" s="38"/>
      <c r="OW524" s="38"/>
      <c r="OX524" s="38"/>
      <c r="OY524" s="38"/>
      <c r="OZ524" s="38"/>
      <c r="PA524" s="38"/>
      <c r="PB524" s="38"/>
      <c r="PC524" s="38"/>
      <c r="PD524" s="38"/>
      <c r="PE524" s="38"/>
      <c r="PF524" s="38"/>
      <c r="PG524" s="38"/>
      <c r="PH524" s="38"/>
      <c r="PI524" s="38"/>
      <c r="PJ524" s="38"/>
      <c r="PK524" s="38"/>
      <c r="PL524" s="38"/>
      <c r="PM524" s="38"/>
      <c r="PN524" s="38"/>
      <c r="PO524" s="38"/>
      <c r="PP524" s="38"/>
      <c r="PQ524" s="38"/>
      <c r="PR524" s="38"/>
      <c r="PS524" s="38"/>
      <c r="PT524" s="38"/>
      <c r="PU524" s="38"/>
      <c r="PV524" s="38"/>
      <c r="PW524" s="38"/>
      <c r="PX524" s="38"/>
      <c r="PY524" s="38"/>
      <c r="PZ524" s="38"/>
      <c r="QA524" s="38"/>
      <c r="QB524" s="38"/>
      <c r="QC524" s="38"/>
      <c r="QD524" s="38"/>
      <c r="QE524" s="38"/>
      <c r="QF524" s="38"/>
      <c r="QG524" s="38"/>
      <c r="QH524" s="38"/>
      <c r="QI524" s="38"/>
      <c r="QJ524" s="38"/>
      <c r="QK524" s="38"/>
      <c r="QL524" s="38"/>
      <c r="QM524" s="38"/>
      <c r="QN524" s="38"/>
      <c r="QO524" s="38"/>
      <c r="QP524" s="38"/>
      <c r="QQ524" s="38"/>
      <c r="QR524" s="38"/>
      <c r="QS524" s="38"/>
      <c r="QT524" s="38"/>
      <c r="QU524" s="38"/>
      <c r="QV524" s="38"/>
      <c r="QW524" s="38"/>
      <c r="QX524" s="38"/>
      <c r="QY524" s="38"/>
      <c r="QZ524" s="38"/>
      <c r="RA524" s="38"/>
      <c r="RB524" s="38"/>
      <c r="RC524" s="38"/>
      <c r="RD524" s="38"/>
      <c r="RE524" s="38"/>
      <c r="RF524" s="38"/>
      <c r="RG524" s="38"/>
      <c r="RH524" s="38"/>
      <c r="RI524" s="38"/>
      <c r="RJ524" s="38"/>
      <c r="RK524" s="38"/>
      <c r="RL524" s="38"/>
      <c r="RM524" s="38"/>
      <c r="RN524" s="38"/>
      <c r="RO524" s="38"/>
      <c r="RP524" s="38"/>
      <c r="RQ524" s="38"/>
      <c r="RR524" s="38"/>
      <c r="RS524" s="38"/>
      <c r="RT524" s="38"/>
      <c r="RU524" s="38"/>
      <c r="RV524" s="38"/>
      <c r="RW524" s="38"/>
      <c r="RX524" s="38"/>
      <c r="RY524" s="38"/>
      <c r="RZ524" s="38"/>
      <c r="SA524" s="38"/>
      <c r="SB524" s="38"/>
      <c r="SC524" s="38"/>
      <c r="SD524" s="38"/>
      <c r="SE524" s="38"/>
      <c r="SF524" s="38"/>
      <c r="SG524" s="38"/>
      <c r="SH524" s="38"/>
      <c r="SI524" s="38"/>
      <c r="SJ524" s="38"/>
      <c r="SK524" s="38"/>
      <c r="SL524" s="38"/>
      <c r="SM524" s="38"/>
      <c r="SN524" s="38"/>
      <c r="SO524" s="38"/>
      <c r="SP524" s="38"/>
      <c r="SQ524" s="38"/>
      <c r="SR524" s="38"/>
      <c r="SS524" s="38"/>
      <c r="ST524" s="38"/>
      <c r="SU524" s="38"/>
      <c r="SV524" s="38"/>
      <c r="SW524" s="38"/>
      <c r="SX524" s="38"/>
      <c r="SY524" s="38"/>
      <c r="SZ524" s="38"/>
      <c r="TA524" s="38"/>
      <c r="TB524" s="38"/>
      <c r="TC524" s="38"/>
      <c r="TD524" s="38"/>
      <c r="TE524" s="38"/>
      <c r="TF524" s="38"/>
      <c r="TG524" s="38"/>
      <c r="TH524" s="38"/>
      <c r="TI524" s="38"/>
      <c r="TJ524" s="38"/>
      <c r="TK524" s="38"/>
      <c r="TL524" s="38"/>
      <c r="TM524" s="38"/>
      <c r="TN524" s="38"/>
      <c r="TO524" s="38"/>
      <c r="TP524" s="38"/>
      <c r="TQ524" s="38"/>
      <c r="TR524" s="38"/>
      <c r="TS524" s="38"/>
      <c r="TT524" s="38"/>
      <c r="TU524" s="38"/>
      <c r="TV524" s="38"/>
      <c r="TW524" s="38"/>
      <c r="TX524" s="38"/>
      <c r="TY524" s="38"/>
      <c r="TZ524" s="38"/>
      <c r="UA524" s="38"/>
      <c r="UB524" s="38"/>
      <c r="UC524" s="38"/>
      <c r="UD524" s="38"/>
      <c r="UE524" s="38"/>
      <c r="UF524" s="38"/>
      <c r="UG524" s="38"/>
      <c r="UH524" s="38"/>
      <c r="UI524" s="38"/>
      <c r="UJ524" s="38"/>
      <c r="UK524" s="38"/>
      <c r="UL524" s="38"/>
      <c r="UM524" s="38"/>
      <c r="UN524" s="38"/>
      <c r="UO524" s="38"/>
      <c r="UP524" s="38"/>
      <c r="UQ524" s="38"/>
      <c r="UR524" s="38"/>
      <c r="US524" s="38"/>
      <c r="UT524" s="38"/>
      <c r="UU524" s="38"/>
      <c r="UV524" s="38"/>
      <c r="UW524" s="38"/>
      <c r="UX524" s="38"/>
      <c r="UY524" s="38"/>
      <c r="UZ524" s="38"/>
      <c r="VA524" s="38"/>
      <c r="VB524" s="38"/>
      <c r="VC524" s="38"/>
      <c r="VD524" s="38"/>
      <c r="VE524" s="38"/>
      <c r="VF524" s="38"/>
      <c r="VG524" s="38"/>
      <c r="VH524" s="38"/>
      <c r="VI524" s="38"/>
      <c r="VJ524" s="38"/>
      <c r="VK524" s="38"/>
      <c r="VL524" s="38"/>
      <c r="VM524" s="38"/>
      <c r="VN524" s="38"/>
      <c r="VO524" s="38"/>
      <c r="VP524" s="38"/>
      <c r="VQ524" s="38"/>
      <c r="VR524" s="38"/>
      <c r="VS524" s="38"/>
      <c r="VT524" s="38"/>
      <c r="VU524" s="38"/>
      <c r="VV524" s="38"/>
      <c r="VW524" s="38"/>
      <c r="VX524" s="38"/>
      <c r="VY524" s="38"/>
      <c r="VZ524" s="38"/>
      <c r="WA524" s="38"/>
      <c r="WB524" s="38"/>
      <c r="WC524" s="38"/>
      <c r="WD524" s="38"/>
    </row>
    <row r="525" spans="1:602" s="37" customFormat="1" ht="15">
      <c r="A525" s="507"/>
      <c r="B525" s="542"/>
      <c r="C525" s="530"/>
      <c r="D525" s="531"/>
      <c r="E525" s="56"/>
      <c r="F525" s="56"/>
      <c r="G525" s="556"/>
      <c r="H525" s="56"/>
      <c r="I525" s="533" t="s">
        <v>14</v>
      </c>
      <c r="J525" s="533" t="s">
        <v>139</v>
      </c>
      <c r="K525" s="642" t="s">
        <v>994</v>
      </c>
      <c r="L525" s="276" t="s">
        <v>144</v>
      </c>
      <c r="M525" s="520">
        <v>1655500</v>
      </c>
      <c r="N525" s="520">
        <v>1616694.66</v>
      </c>
      <c r="O525" s="520">
        <v>1514900</v>
      </c>
      <c r="P525" s="534">
        <v>1514900</v>
      </c>
      <c r="Q525" s="520">
        <v>1514900</v>
      </c>
      <c r="R525" s="520">
        <v>1514900</v>
      </c>
      <c r="S525" s="535">
        <v>3</v>
      </c>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c r="DX525" s="38"/>
      <c r="DY525" s="38"/>
      <c r="DZ525" s="38"/>
      <c r="EA525" s="38"/>
      <c r="EB525" s="38"/>
      <c r="EC525" s="38"/>
      <c r="ED525" s="38"/>
      <c r="EE525" s="38"/>
      <c r="EF525" s="38"/>
      <c r="EG525" s="38"/>
      <c r="EH525" s="38"/>
      <c r="EI525" s="38"/>
      <c r="EJ525" s="38"/>
      <c r="EK525" s="38"/>
      <c r="EL525" s="38"/>
      <c r="EM525" s="38"/>
      <c r="EN525" s="38"/>
      <c r="EO525" s="38"/>
      <c r="EP525" s="38"/>
      <c r="EQ525" s="38"/>
      <c r="ER525" s="38"/>
      <c r="ES525" s="38"/>
      <c r="ET525" s="38"/>
      <c r="EU525" s="38"/>
      <c r="EV525" s="38"/>
      <c r="EW525" s="38"/>
      <c r="EX525" s="38"/>
      <c r="EY525" s="38"/>
      <c r="EZ525" s="38"/>
      <c r="FA525" s="38"/>
      <c r="FB525" s="38"/>
      <c r="FC525" s="38"/>
      <c r="FD525" s="38"/>
      <c r="FE525" s="38"/>
      <c r="FF525" s="38"/>
      <c r="FG525" s="38"/>
      <c r="FH525" s="38"/>
      <c r="FI525" s="38"/>
      <c r="FJ525" s="38"/>
      <c r="FK525" s="38"/>
      <c r="FL525" s="38"/>
      <c r="FM525" s="38"/>
      <c r="FN525" s="38"/>
      <c r="FO525" s="38"/>
      <c r="FP525" s="38"/>
      <c r="FQ525" s="38"/>
      <c r="FR525" s="38"/>
      <c r="FS525" s="38"/>
      <c r="FT525" s="38"/>
      <c r="FU525" s="38"/>
      <c r="FV525" s="38"/>
      <c r="FW525" s="38"/>
      <c r="FX525" s="38"/>
      <c r="FY525" s="38"/>
      <c r="FZ525" s="38"/>
      <c r="GA525" s="38"/>
      <c r="GB525" s="38"/>
      <c r="GC525" s="38"/>
      <c r="GD525" s="38"/>
      <c r="GE525" s="38"/>
      <c r="GF525" s="38"/>
      <c r="GG525" s="38"/>
      <c r="GH525" s="38"/>
      <c r="GI525" s="38"/>
      <c r="GJ525" s="38"/>
      <c r="GK525" s="38"/>
      <c r="GL525" s="38"/>
      <c r="GM525" s="38"/>
      <c r="GN525" s="38"/>
      <c r="GO525" s="38"/>
      <c r="GP525" s="38"/>
      <c r="GQ525" s="38"/>
      <c r="GR525" s="38"/>
      <c r="GS525" s="38"/>
      <c r="GT525" s="38"/>
      <c r="GU525" s="38"/>
      <c r="GV525" s="38"/>
      <c r="GW525" s="38"/>
      <c r="GX525" s="38"/>
      <c r="GY525" s="38"/>
      <c r="GZ525" s="38"/>
      <c r="HA525" s="38"/>
      <c r="HB525" s="38"/>
      <c r="HC525" s="38"/>
      <c r="HD525" s="38"/>
      <c r="HE525" s="38"/>
      <c r="HF525" s="38"/>
      <c r="HG525" s="38"/>
      <c r="HH525" s="38"/>
      <c r="HI525" s="38"/>
      <c r="HJ525" s="38"/>
      <c r="HK525" s="38"/>
      <c r="HL525" s="38"/>
      <c r="HM525" s="38"/>
      <c r="HN525" s="38"/>
      <c r="HO525" s="38"/>
      <c r="HP525" s="38"/>
      <c r="HQ525" s="38"/>
      <c r="HR525" s="38"/>
      <c r="HS525" s="38"/>
      <c r="HT525" s="38"/>
      <c r="HU525" s="38"/>
      <c r="HV525" s="38"/>
      <c r="HW525" s="38"/>
      <c r="HX525" s="38"/>
      <c r="HY525" s="38"/>
      <c r="HZ525" s="38"/>
      <c r="IA525" s="38"/>
      <c r="IB525" s="38"/>
      <c r="IC525" s="38"/>
      <c r="ID525" s="38"/>
      <c r="IE525" s="38"/>
      <c r="IF525" s="38"/>
      <c r="IG525" s="38"/>
      <c r="IH525" s="38"/>
      <c r="II525" s="38"/>
      <c r="IJ525" s="38"/>
      <c r="IK525" s="38"/>
      <c r="IL525" s="38"/>
      <c r="IM525" s="38"/>
      <c r="IN525" s="38"/>
      <c r="IO525" s="38"/>
      <c r="IP525" s="38"/>
      <c r="IQ525" s="38"/>
      <c r="IR525" s="38"/>
      <c r="IS525" s="38"/>
      <c r="IT525" s="38"/>
      <c r="IU525" s="38"/>
      <c r="IV525" s="38"/>
      <c r="IW525" s="38"/>
      <c r="IX525" s="38"/>
      <c r="IY525" s="38"/>
      <c r="IZ525" s="38"/>
      <c r="JA525" s="38"/>
      <c r="JB525" s="38"/>
      <c r="JC525" s="38"/>
      <c r="JD525" s="38"/>
      <c r="JE525" s="38"/>
      <c r="JF525" s="38"/>
      <c r="JG525" s="38"/>
      <c r="JH525" s="38"/>
      <c r="JI525" s="38"/>
      <c r="JJ525" s="38"/>
      <c r="JK525" s="38"/>
      <c r="JL525" s="38"/>
      <c r="JM525" s="38"/>
      <c r="JN525" s="38"/>
      <c r="JO525" s="38"/>
      <c r="JP525" s="38"/>
      <c r="JQ525" s="38"/>
      <c r="JR525" s="38"/>
      <c r="JS525" s="38"/>
      <c r="JT525" s="38"/>
      <c r="JU525" s="38"/>
      <c r="JV525" s="38"/>
      <c r="JW525" s="38"/>
      <c r="JX525" s="38"/>
      <c r="JY525" s="38"/>
      <c r="JZ525" s="38"/>
      <c r="KA525" s="38"/>
      <c r="KB525" s="38"/>
      <c r="KC525" s="38"/>
      <c r="KD525" s="38"/>
      <c r="KE525" s="38"/>
      <c r="KF525" s="38"/>
      <c r="KG525" s="38"/>
      <c r="KH525" s="38"/>
      <c r="KI525" s="38"/>
      <c r="KJ525" s="38"/>
      <c r="KK525" s="38"/>
      <c r="KL525" s="38"/>
      <c r="KM525" s="38"/>
      <c r="KN525" s="38"/>
      <c r="KO525" s="38"/>
      <c r="KP525" s="38"/>
      <c r="KQ525" s="38"/>
      <c r="KR525" s="38"/>
      <c r="KS525" s="38"/>
      <c r="KT525" s="38"/>
      <c r="KU525" s="38"/>
      <c r="KV525" s="38"/>
      <c r="KW525" s="38"/>
      <c r="KX525" s="38"/>
      <c r="KY525" s="38"/>
      <c r="KZ525" s="38"/>
      <c r="LA525" s="38"/>
      <c r="LB525" s="38"/>
      <c r="LC525" s="38"/>
      <c r="LD525" s="38"/>
      <c r="LE525" s="38"/>
      <c r="LF525" s="38"/>
      <c r="LG525" s="38"/>
      <c r="LH525" s="38"/>
      <c r="LI525" s="38"/>
      <c r="LJ525" s="38"/>
      <c r="LK525" s="38"/>
      <c r="LL525" s="38"/>
      <c r="LM525" s="38"/>
      <c r="LN525" s="38"/>
      <c r="LO525" s="38"/>
      <c r="LP525" s="38"/>
      <c r="LQ525" s="38"/>
      <c r="LR525" s="38"/>
      <c r="LS525" s="38"/>
      <c r="LT525" s="38"/>
      <c r="LU525" s="38"/>
      <c r="LV525" s="38"/>
      <c r="LW525" s="38"/>
      <c r="LX525" s="38"/>
      <c r="LY525" s="38"/>
      <c r="LZ525" s="38"/>
      <c r="MA525" s="38"/>
      <c r="MB525" s="38"/>
      <c r="MC525" s="38"/>
      <c r="MD525" s="38"/>
      <c r="ME525" s="38"/>
      <c r="MF525" s="38"/>
      <c r="MG525" s="38"/>
      <c r="MH525" s="38"/>
      <c r="MI525" s="38"/>
      <c r="MJ525" s="38"/>
      <c r="MK525" s="38"/>
      <c r="ML525" s="38"/>
      <c r="MM525" s="38"/>
      <c r="MN525" s="38"/>
      <c r="MO525" s="38"/>
      <c r="MP525" s="38"/>
      <c r="MQ525" s="38"/>
      <c r="MR525" s="38"/>
      <c r="MS525" s="38"/>
      <c r="MT525" s="38"/>
      <c r="MU525" s="38"/>
      <c r="MV525" s="38"/>
      <c r="MW525" s="38"/>
      <c r="MX525" s="38"/>
      <c r="MY525" s="38"/>
      <c r="MZ525" s="38"/>
      <c r="NA525" s="38"/>
      <c r="NB525" s="38"/>
      <c r="NC525" s="38"/>
      <c r="ND525" s="38"/>
      <c r="NE525" s="38"/>
      <c r="NF525" s="38"/>
      <c r="NG525" s="38"/>
      <c r="NH525" s="38"/>
      <c r="NI525" s="38"/>
      <c r="NJ525" s="38"/>
      <c r="NK525" s="38"/>
      <c r="NL525" s="38"/>
      <c r="NM525" s="38"/>
      <c r="NN525" s="38"/>
      <c r="NO525" s="38"/>
      <c r="NP525" s="38"/>
      <c r="NQ525" s="38"/>
      <c r="NR525" s="38"/>
      <c r="NS525" s="38"/>
      <c r="NT525" s="38"/>
      <c r="NU525" s="38"/>
      <c r="NV525" s="38"/>
      <c r="NW525" s="38"/>
      <c r="NX525" s="38"/>
      <c r="NY525" s="38"/>
      <c r="NZ525" s="38"/>
      <c r="OA525" s="38"/>
      <c r="OB525" s="38"/>
      <c r="OC525" s="38"/>
      <c r="OD525" s="38"/>
      <c r="OE525" s="38"/>
      <c r="OF525" s="38"/>
      <c r="OG525" s="38"/>
      <c r="OH525" s="38"/>
      <c r="OI525" s="38"/>
      <c r="OJ525" s="38"/>
      <c r="OK525" s="38"/>
      <c r="OL525" s="38"/>
      <c r="OM525" s="38"/>
      <c r="ON525" s="38"/>
      <c r="OO525" s="38"/>
      <c r="OP525" s="38"/>
      <c r="OQ525" s="38"/>
      <c r="OR525" s="38"/>
      <c r="OS525" s="38"/>
      <c r="OT525" s="38"/>
      <c r="OU525" s="38"/>
      <c r="OV525" s="38"/>
      <c r="OW525" s="38"/>
      <c r="OX525" s="38"/>
      <c r="OY525" s="38"/>
      <c r="OZ525" s="38"/>
      <c r="PA525" s="38"/>
      <c r="PB525" s="38"/>
      <c r="PC525" s="38"/>
      <c r="PD525" s="38"/>
      <c r="PE525" s="38"/>
      <c r="PF525" s="38"/>
      <c r="PG525" s="38"/>
      <c r="PH525" s="38"/>
      <c r="PI525" s="38"/>
      <c r="PJ525" s="38"/>
      <c r="PK525" s="38"/>
      <c r="PL525" s="38"/>
      <c r="PM525" s="38"/>
      <c r="PN525" s="38"/>
      <c r="PO525" s="38"/>
      <c r="PP525" s="38"/>
      <c r="PQ525" s="38"/>
      <c r="PR525" s="38"/>
      <c r="PS525" s="38"/>
      <c r="PT525" s="38"/>
      <c r="PU525" s="38"/>
      <c r="PV525" s="38"/>
      <c r="PW525" s="38"/>
      <c r="PX525" s="38"/>
      <c r="PY525" s="38"/>
      <c r="PZ525" s="38"/>
      <c r="QA525" s="38"/>
      <c r="QB525" s="38"/>
      <c r="QC525" s="38"/>
      <c r="QD525" s="38"/>
      <c r="QE525" s="38"/>
      <c r="QF525" s="38"/>
      <c r="QG525" s="38"/>
      <c r="QH525" s="38"/>
      <c r="QI525" s="38"/>
      <c r="QJ525" s="38"/>
      <c r="QK525" s="38"/>
      <c r="QL525" s="38"/>
      <c r="QM525" s="38"/>
      <c r="QN525" s="38"/>
      <c r="QO525" s="38"/>
      <c r="QP525" s="38"/>
      <c r="QQ525" s="38"/>
      <c r="QR525" s="38"/>
      <c r="QS525" s="38"/>
      <c r="QT525" s="38"/>
      <c r="QU525" s="38"/>
      <c r="QV525" s="38"/>
      <c r="QW525" s="38"/>
      <c r="QX525" s="38"/>
      <c r="QY525" s="38"/>
      <c r="QZ525" s="38"/>
      <c r="RA525" s="38"/>
      <c r="RB525" s="38"/>
      <c r="RC525" s="38"/>
      <c r="RD525" s="38"/>
      <c r="RE525" s="38"/>
      <c r="RF525" s="38"/>
      <c r="RG525" s="38"/>
      <c r="RH525" s="38"/>
      <c r="RI525" s="38"/>
      <c r="RJ525" s="38"/>
      <c r="RK525" s="38"/>
      <c r="RL525" s="38"/>
      <c r="RM525" s="38"/>
      <c r="RN525" s="38"/>
      <c r="RO525" s="38"/>
      <c r="RP525" s="38"/>
      <c r="RQ525" s="38"/>
      <c r="RR525" s="38"/>
      <c r="RS525" s="38"/>
      <c r="RT525" s="38"/>
      <c r="RU525" s="38"/>
      <c r="RV525" s="38"/>
      <c r="RW525" s="38"/>
      <c r="RX525" s="38"/>
      <c r="RY525" s="38"/>
      <c r="RZ525" s="38"/>
      <c r="SA525" s="38"/>
      <c r="SB525" s="38"/>
      <c r="SC525" s="38"/>
      <c r="SD525" s="38"/>
      <c r="SE525" s="38"/>
      <c r="SF525" s="38"/>
      <c r="SG525" s="38"/>
      <c r="SH525" s="38"/>
      <c r="SI525" s="38"/>
      <c r="SJ525" s="38"/>
      <c r="SK525" s="38"/>
      <c r="SL525" s="38"/>
      <c r="SM525" s="38"/>
      <c r="SN525" s="38"/>
      <c r="SO525" s="38"/>
      <c r="SP525" s="38"/>
      <c r="SQ525" s="38"/>
      <c r="SR525" s="38"/>
      <c r="SS525" s="38"/>
      <c r="ST525" s="38"/>
      <c r="SU525" s="38"/>
      <c r="SV525" s="38"/>
      <c r="SW525" s="38"/>
      <c r="SX525" s="38"/>
      <c r="SY525" s="38"/>
      <c r="SZ525" s="38"/>
      <c r="TA525" s="38"/>
      <c r="TB525" s="38"/>
      <c r="TC525" s="38"/>
      <c r="TD525" s="38"/>
      <c r="TE525" s="38"/>
      <c r="TF525" s="38"/>
      <c r="TG525" s="38"/>
      <c r="TH525" s="38"/>
      <c r="TI525" s="38"/>
      <c r="TJ525" s="38"/>
      <c r="TK525" s="38"/>
      <c r="TL525" s="38"/>
      <c r="TM525" s="38"/>
      <c r="TN525" s="38"/>
      <c r="TO525" s="38"/>
      <c r="TP525" s="38"/>
      <c r="TQ525" s="38"/>
      <c r="TR525" s="38"/>
      <c r="TS525" s="38"/>
      <c r="TT525" s="38"/>
      <c r="TU525" s="38"/>
      <c r="TV525" s="38"/>
      <c r="TW525" s="38"/>
      <c r="TX525" s="38"/>
      <c r="TY525" s="38"/>
      <c r="TZ525" s="38"/>
      <c r="UA525" s="38"/>
      <c r="UB525" s="38"/>
      <c r="UC525" s="38"/>
      <c r="UD525" s="38"/>
      <c r="UE525" s="38"/>
      <c r="UF525" s="38"/>
      <c r="UG525" s="38"/>
      <c r="UH525" s="38"/>
      <c r="UI525" s="38"/>
      <c r="UJ525" s="38"/>
      <c r="UK525" s="38"/>
      <c r="UL525" s="38"/>
      <c r="UM525" s="38"/>
      <c r="UN525" s="38"/>
      <c r="UO525" s="38"/>
      <c r="UP525" s="38"/>
      <c r="UQ525" s="38"/>
      <c r="UR525" s="38"/>
      <c r="US525" s="38"/>
      <c r="UT525" s="38"/>
      <c r="UU525" s="38"/>
      <c r="UV525" s="38"/>
      <c r="UW525" s="38"/>
      <c r="UX525" s="38"/>
      <c r="UY525" s="38"/>
      <c r="UZ525" s="38"/>
      <c r="VA525" s="38"/>
      <c r="VB525" s="38"/>
      <c r="VC525" s="38"/>
      <c r="VD525" s="38"/>
      <c r="VE525" s="38"/>
      <c r="VF525" s="38"/>
      <c r="VG525" s="38"/>
      <c r="VH525" s="38"/>
      <c r="VI525" s="38"/>
      <c r="VJ525" s="38"/>
      <c r="VK525" s="38"/>
      <c r="VL525" s="38"/>
      <c r="VM525" s="38"/>
      <c r="VN525" s="38"/>
      <c r="VO525" s="38"/>
      <c r="VP525" s="38"/>
      <c r="VQ525" s="38"/>
      <c r="VR525" s="38"/>
      <c r="VS525" s="38"/>
      <c r="VT525" s="38"/>
      <c r="VU525" s="38"/>
      <c r="VV525" s="38"/>
      <c r="VW525" s="38"/>
      <c r="VX525" s="38"/>
      <c r="VY525" s="38"/>
      <c r="VZ525" s="38"/>
      <c r="WA525" s="38"/>
      <c r="WB525" s="38"/>
      <c r="WC525" s="38"/>
      <c r="WD525" s="38"/>
    </row>
    <row r="526" spans="1:602" s="37" customFormat="1" ht="15">
      <c r="A526" s="507"/>
      <c r="B526" s="542"/>
      <c r="C526" s="530"/>
      <c r="D526" s="531"/>
      <c r="E526" s="56"/>
      <c r="F526" s="56"/>
      <c r="G526" s="556"/>
      <c r="H526" s="56"/>
      <c r="I526" s="533" t="s">
        <v>14</v>
      </c>
      <c r="J526" s="533" t="s">
        <v>139</v>
      </c>
      <c r="K526" s="642" t="s">
        <v>994</v>
      </c>
      <c r="L526" s="276" t="s">
        <v>215</v>
      </c>
      <c r="M526" s="520">
        <v>263900</v>
      </c>
      <c r="N526" s="520">
        <v>204327.71</v>
      </c>
      <c r="O526" s="520">
        <v>309800</v>
      </c>
      <c r="P526" s="534">
        <v>309800</v>
      </c>
      <c r="Q526" s="520">
        <v>309800</v>
      </c>
      <c r="R526" s="520">
        <v>309800</v>
      </c>
      <c r="S526" s="535">
        <v>3</v>
      </c>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c r="DG526" s="38"/>
      <c r="DH526" s="38"/>
      <c r="DI526" s="38"/>
      <c r="DJ526" s="38"/>
      <c r="DK526" s="38"/>
      <c r="DL526" s="38"/>
      <c r="DM526" s="38"/>
      <c r="DN526" s="38"/>
      <c r="DO526" s="38"/>
      <c r="DP526" s="38"/>
      <c r="DQ526" s="38"/>
      <c r="DR526" s="38"/>
      <c r="DS526" s="38"/>
      <c r="DT526" s="38"/>
      <c r="DU526" s="38"/>
      <c r="DV526" s="38"/>
      <c r="DW526" s="38"/>
      <c r="DX526" s="38"/>
      <c r="DY526" s="38"/>
      <c r="DZ526" s="38"/>
      <c r="EA526" s="38"/>
      <c r="EB526" s="38"/>
      <c r="EC526" s="38"/>
      <c r="ED526" s="38"/>
      <c r="EE526" s="38"/>
      <c r="EF526" s="38"/>
      <c r="EG526" s="38"/>
      <c r="EH526" s="38"/>
      <c r="EI526" s="38"/>
      <c r="EJ526" s="38"/>
      <c r="EK526" s="38"/>
      <c r="EL526" s="38"/>
      <c r="EM526" s="38"/>
      <c r="EN526" s="38"/>
      <c r="EO526" s="38"/>
      <c r="EP526" s="38"/>
      <c r="EQ526" s="38"/>
      <c r="ER526" s="38"/>
      <c r="ES526" s="38"/>
      <c r="ET526" s="38"/>
      <c r="EU526" s="38"/>
      <c r="EV526" s="38"/>
      <c r="EW526" s="38"/>
      <c r="EX526" s="38"/>
      <c r="EY526" s="38"/>
      <c r="EZ526" s="38"/>
      <c r="FA526" s="38"/>
      <c r="FB526" s="38"/>
      <c r="FC526" s="38"/>
      <c r="FD526" s="38"/>
      <c r="FE526" s="38"/>
      <c r="FF526" s="38"/>
      <c r="FG526" s="38"/>
      <c r="FH526" s="38"/>
      <c r="FI526" s="38"/>
      <c r="FJ526" s="38"/>
      <c r="FK526" s="38"/>
      <c r="FL526" s="38"/>
      <c r="FM526" s="38"/>
      <c r="FN526" s="38"/>
      <c r="FO526" s="38"/>
      <c r="FP526" s="38"/>
      <c r="FQ526" s="38"/>
      <c r="FR526" s="38"/>
      <c r="FS526" s="38"/>
      <c r="FT526" s="38"/>
      <c r="FU526" s="38"/>
      <c r="FV526" s="38"/>
      <c r="FW526" s="38"/>
      <c r="FX526" s="38"/>
      <c r="FY526" s="38"/>
      <c r="FZ526" s="38"/>
      <c r="GA526" s="38"/>
      <c r="GB526" s="38"/>
      <c r="GC526" s="38"/>
      <c r="GD526" s="38"/>
      <c r="GE526" s="38"/>
      <c r="GF526" s="38"/>
      <c r="GG526" s="38"/>
      <c r="GH526" s="38"/>
      <c r="GI526" s="38"/>
      <c r="GJ526" s="38"/>
      <c r="GK526" s="38"/>
      <c r="GL526" s="38"/>
      <c r="GM526" s="38"/>
      <c r="GN526" s="38"/>
      <c r="GO526" s="38"/>
      <c r="GP526" s="38"/>
      <c r="GQ526" s="38"/>
      <c r="GR526" s="38"/>
      <c r="GS526" s="38"/>
      <c r="GT526" s="38"/>
      <c r="GU526" s="38"/>
      <c r="GV526" s="38"/>
      <c r="GW526" s="38"/>
      <c r="GX526" s="38"/>
      <c r="GY526" s="38"/>
      <c r="GZ526" s="38"/>
      <c r="HA526" s="38"/>
      <c r="HB526" s="38"/>
      <c r="HC526" s="38"/>
      <c r="HD526" s="38"/>
      <c r="HE526" s="38"/>
      <c r="HF526" s="38"/>
      <c r="HG526" s="38"/>
      <c r="HH526" s="38"/>
      <c r="HI526" s="38"/>
      <c r="HJ526" s="38"/>
      <c r="HK526" s="38"/>
      <c r="HL526" s="38"/>
      <c r="HM526" s="38"/>
      <c r="HN526" s="38"/>
      <c r="HO526" s="38"/>
      <c r="HP526" s="38"/>
      <c r="HQ526" s="38"/>
      <c r="HR526" s="38"/>
      <c r="HS526" s="38"/>
      <c r="HT526" s="38"/>
      <c r="HU526" s="38"/>
      <c r="HV526" s="38"/>
      <c r="HW526" s="38"/>
      <c r="HX526" s="38"/>
      <c r="HY526" s="38"/>
      <c r="HZ526" s="38"/>
      <c r="IA526" s="38"/>
      <c r="IB526" s="38"/>
      <c r="IC526" s="38"/>
      <c r="ID526" s="38"/>
      <c r="IE526" s="38"/>
      <c r="IF526" s="38"/>
      <c r="IG526" s="38"/>
      <c r="IH526" s="38"/>
      <c r="II526" s="38"/>
      <c r="IJ526" s="38"/>
      <c r="IK526" s="38"/>
      <c r="IL526" s="38"/>
      <c r="IM526" s="38"/>
      <c r="IN526" s="38"/>
      <c r="IO526" s="38"/>
      <c r="IP526" s="38"/>
      <c r="IQ526" s="38"/>
      <c r="IR526" s="38"/>
      <c r="IS526" s="38"/>
      <c r="IT526" s="38"/>
      <c r="IU526" s="38"/>
      <c r="IV526" s="38"/>
      <c r="IW526" s="38"/>
      <c r="IX526" s="38"/>
      <c r="IY526" s="38"/>
      <c r="IZ526" s="38"/>
      <c r="JA526" s="38"/>
      <c r="JB526" s="38"/>
      <c r="JC526" s="38"/>
      <c r="JD526" s="38"/>
      <c r="JE526" s="38"/>
      <c r="JF526" s="38"/>
      <c r="JG526" s="38"/>
      <c r="JH526" s="38"/>
      <c r="JI526" s="38"/>
      <c r="JJ526" s="38"/>
      <c r="JK526" s="38"/>
      <c r="JL526" s="38"/>
      <c r="JM526" s="38"/>
      <c r="JN526" s="38"/>
      <c r="JO526" s="38"/>
      <c r="JP526" s="38"/>
      <c r="JQ526" s="38"/>
      <c r="JR526" s="38"/>
      <c r="JS526" s="38"/>
      <c r="JT526" s="38"/>
      <c r="JU526" s="38"/>
      <c r="JV526" s="38"/>
      <c r="JW526" s="38"/>
      <c r="JX526" s="38"/>
      <c r="JY526" s="38"/>
      <c r="JZ526" s="38"/>
      <c r="KA526" s="38"/>
      <c r="KB526" s="38"/>
      <c r="KC526" s="38"/>
      <c r="KD526" s="38"/>
      <c r="KE526" s="38"/>
      <c r="KF526" s="38"/>
      <c r="KG526" s="38"/>
      <c r="KH526" s="38"/>
      <c r="KI526" s="38"/>
      <c r="KJ526" s="38"/>
      <c r="KK526" s="38"/>
      <c r="KL526" s="38"/>
      <c r="KM526" s="38"/>
      <c r="KN526" s="38"/>
      <c r="KO526" s="38"/>
      <c r="KP526" s="38"/>
      <c r="KQ526" s="38"/>
      <c r="KR526" s="38"/>
      <c r="KS526" s="38"/>
      <c r="KT526" s="38"/>
      <c r="KU526" s="38"/>
      <c r="KV526" s="38"/>
      <c r="KW526" s="38"/>
      <c r="KX526" s="38"/>
      <c r="KY526" s="38"/>
      <c r="KZ526" s="38"/>
      <c r="LA526" s="38"/>
      <c r="LB526" s="38"/>
      <c r="LC526" s="38"/>
      <c r="LD526" s="38"/>
      <c r="LE526" s="38"/>
      <c r="LF526" s="38"/>
      <c r="LG526" s="38"/>
      <c r="LH526" s="38"/>
      <c r="LI526" s="38"/>
      <c r="LJ526" s="38"/>
      <c r="LK526" s="38"/>
      <c r="LL526" s="38"/>
      <c r="LM526" s="38"/>
      <c r="LN526" s="38"/>
      <c r="LO526" s="38"/>
      <c r="LP526" s="38"/>
      <c r="LQ526" s="38"/>
      <c r="LR526" s="38"/>
      <c r="LS526" s="38"/>
      <c r="LT526" s="38"/>
      <c r="LU526" s="38"/>
      <c r="LV526" s="38"/>
      <c r="LW526" s="38"/>
      <c r="LX526" s="38"/>
      <c r="LY526" s="38"/>
      <c r="LZ526" s="38"/>
      <c r="MA526" s="38"/>
      <c r="MB526" s="38"/>
      <c r="MC526" s="38"/>
      <c r="MD526" s="38"/>
      <c r="ME526" s="38"/>
      <c r="MF526" s="38"/>
      <c r="MG526" s="38"/>
      <c r="MH526" s="38"/>
      <c r="MI526" s="38"/>
      <c r="MJ526" s="38"/>
      <c r="MK526" s="38"/>
      <c r="ML526" s="38"/>
      <c r="MM526" s="38"/>
      <c r="MN526" s="38"/>
      <c r="MO526" s="38"/>
      <c r="MP526" s="38"/>
      <c r="MQ526" s="38"/>
      <c r="MR526" s="38"/>
      <c r="MS526" s="38"/>
      <c r="MT526" s="38"/>
      <c r="MU526" s="38"/>
      <c r="MV526" s="38"/>
      <c r="MW526" s="38"/>
      <c r="MX526" s="38"/>
      <c r="MY526" s="38"/>
      <c r="MZ526" s="38"/>
      <c r="NA526" s="38"/>
      <c r="NB526" s="38"/>
      <c r="NC526" s="38"/>
      <c r="ND526" s="38"/>
      <c r="NE526" s="38"/>
      <c r="NF526" s="38"/>
      <c r="NG526" s="38"/>
      <c r="NH526" s="38"/>
      <c r="NI526" s="38"/>
      <c r="NJ526" s="38"/>
      <c r="NK526" s="38"/>
      <c r="NL526" s="38"/>
      <c r="NM526" s="38"/>
      <c r="NN526" s="38"/>
      <c r="NO526" s="38"/>
      <c r="NP526" s="38"/>
      <c r="NQ526" s="38"/>
      <c r="NR526" s="38"/>
      <c r="NS526" s="38"/>
      <c r="NT526" s="38"/>
      <c r="NU526" s="38"/>
      <c r="NV526" s="38"/>
      <c r="NW526" s="38"/>
      <c r="NX526" s="38"/>
      <c r="NY526" s="38"/>
      <c r="NZ526" s="38"/>
      <c r="OA526" s="38"/>
      <c r="OB526" s="38"/>
      <c r="OC526" s="38"/>
      <c r="OD526" s="38"/>
      <c r="OE526" s="38"/>
      <c r="OF526" s="38"/>
      <c r="OG526" s="38"/>
      <c r="OH526" s="38"/>
      <c r="OI526" s="38"/>
      <c r="OJ526" s="38"/>
      <c r="OK526" s="38"/>
      <c r="OL526" s="38"/>
      <c r="OM526" s="38"/>
      <c r="ON526" s="38"/>
      <c r="OO526" s="38"/>
      <c r="OP526" s="38"/>
      <c r="OQ526" s="38"/>
      <c r="OR526" s="38"/>
      <c r="OS526" s="38"/>
      <c r="OT526" s="38"/>
      <c r="OU526" s="38"/>
      <c r="OV526" s="38"/>
      <c r="OW526" s="38"/>
      <c r="OX526" s="38"/>
      <c r="OY526" s="38"/>
      <c r="OZ526" s="38"/>
      <c r="PA526" s="38"/>
      <c r="PB526" s="38"/>
      <c r="PC526" s="38"/>
      <c r="PD526" s="38"/>
      <c r="PE526" s="38"/>
      <c r="PF526" s="38"/>
      <c r="PG526" s="38"/>
      <c r="PH526" s="38"/>
      <c r="PI526" s="38"/>
      <c r="PJ526" s="38"/>
      <c r="PK526" s="38"/>
      <c r="PL526" s="38"/>
      <c r="PM526" s="38"/>
      <c r="PN526" s="38"/>
      <c r="PO526" s="38"/>
      <c r="PP526" s="38"/>
      <c r="PQ526" s="38"/>
      <c r="PR526" s="38"/>
      <c r="PS526" s="38"/>
      <c r="PT526" s="38"/>
      <c r="PU526" s="38"/>
      <c r="PV526" s="38"/>
      <c r="PW526" s="38"/>
      <c r="PX526" s="38"/>
      <c r="PY526" s="38"/>
      <c r="PZ526" s="38"/>
      <c r="QA526" s="38"/>
      <c r="QB526" s="38"/>
      <c r="QC526" s="38"/>
      <c r="QD526" s="38"/>
      <c r="QE526" s="38"/>
      <c r="QF526" s="38"/>
      <c r="QG526" s="38"/>
      <c r="QH526" s="38"/>
      <c r="QI526" s="38"/>
      <c r="QJ526" s="38"/>
      <c r="QK526" s="38"/>
      <c r="QL526" s="38"/>
      <c r="QM526" s="38"/>
      <c r="QN526" s="38"/>
      <c r="QO526" s="38"/>
      <c r="QP526" s="38"/>
      <c r="QQ526" s="38"/>
      <c r="QR526" s="38"/>
      <c r="QS526" s="38"/>
      <c r="QT526" s="38"/>
      <c r="QU526" s="38"/>
      <c r="QV526" s="38"/>
      <c r="QW526" s="38"/>
      <c r="QX526" s="38"/>
      <c r="QY526" s="38"/>
      <c r="QZ526" s="38"/>
      <c r="RA526" s="38"/>
      <c r="RB526" s="38"/>
      <c r="RC526" s="38"/>
      <c r="RD526" s="38"/>
      <c r="RE526" s="38"/>
      <c r="RF526" s="38"/>
      <c r="RG526" s="38"/>
      <c r="RH526" s="38"/>
      <c r="RI526" s="38"/>
      <c r="RJ526" s="38"/>
      <c r="RK526" s="38"/>
      <c r="RL526" s="38"/>
      <c r="RM526" s="38"/>
      <c r="RN526" s="38"/>
      <c r="RO526" s="38"/>
      <c r="RP526" s="38"/>
      <c r="RQ526" s="38"/>
      <c r="RR526" s="38"/>
      <c r="RS526" s="38"/>
      <c r="RT526" s="38"/>
      <c r="RU526" s="38"/>
      <c r="RV526" s="38"/>
      <c r="RW526" s="38"/>
      <c r="RX526" s="38"/>
      <c r="RY526" s="38"/>
      <c r="RZ526" s="38"/>
      <c r="SA526" s="38"/>
      <c r="SB526" s="38"/>
      <c r="SC526" s="38"/>
      <c r="SD526" s="38"/>
      <c r="SE526" s="38"/>
      <c r="SF526" s="38"/>
      <c r="SG526" s="38"/>
      <c r="SH526" s="38"/>
      <c r="SI526" s="38"/>
      <c r="SJ526" s="38"/>
      <c r="SK526" s="38"/>
      <c r="SL526" s="38"/>
      <c r="SM526" s="38"/>
      <c r="SN526" s="38"/>
      <c r="SO526" s="38"/>
      <c r="SP526" s="38"/>
      <c r="SQ526" s="38"/>
      <c r="SR526" s="38"/>
      <c r="SS526" s="38"/>
      <c r="ST526" s="38"/>
      <c r="SU526" s="38"/>
      <c r="SV526" s="38"/>
      <c r="SW526" s="38"/>
      <c r="SX526" s="38"/>
      <c r="SY526" s="38"/>
      <c r="SZ526" s="38"/>
      <c r="TA526" s="38"/>
      <c r="TB526" s="38"/>
      <c r="TC526" s="38"/>
      <c r="TD526" s="38"/>
      <c r="TE526" s="38"/>
      <c r="TF526" s="38"/>
      <c r="TG526" s="38"/>
      <c r="TH526" s="38"/>
      <c r="TI526" s="38"/>
      <c r="TJ526" s="38"/>
      <c r="TK526" s="38"/>
      <c r="TL526" s="38"/>
      <c r="TM526" s="38"/>
      <c r="TN526" s="38"/>
      <c r="TO526" s="38"/>
      <c r="TP526" s="38"/>
      <c r="TQ526" s="38"/>
      <c r="TR526" s="38"/>
      <c r="TS526" s="38"/>
      <c r="TT526" s="38"/>
      <c r="TU526" s="38"/>
      <c r="TV526" s="38"/>
      <c r="TW526" s="38"/>
      <c r="TX526" s="38"/>
      <c r="TY526" s="38"/>
      <c r="TZ526" s="38"/>
      <c r="UA526" s="38"/>
      <c r="UB526" s="38"/>
      <c r="UC526" s="38"/>
      <c r="UD526" s="38"/>
      <c r="UE526" s="38"/>
      <c r="UF526" s="38"/>
      <c r="UG526" s="38"/>
      <c r="UH526" s="38"/>
      <c r="UI526" s="38"/>
      <c r="UJ526" s="38"/>
      <c r="UK526" s="38"/>
      <c r="UL526" s="38"/>
      <c r="UM526" s="38"/>
      <c r="UN526" s="38"/>
      <c r="UO526" s="38"/>
      <c r="UP526" s="38"/>
      <c r="UQ526" s="38"/>
      <c r="UR526" s="38"/>
      <c r="US526" s="38"/>
      <c r="UT526" s="38"/>
      <c r="UU526" s="38"/>
      <c r="UV526" s="38"/>
      <c r="UW526" s="38"/>
      <c r="UX526" s="38"/>
      <c r="UY526" s="38"/>
      <c r="UZ526" s="38"/>
      <c r="VA526" s="38"/>
      <c r="VB526" s="38"/>
      <c r="VC526" s="38"/>
      <c r="VD526" s="38"/>
      <c r="VE526" s="38"/>
      <c r="VF526" s="38"/>
      <c r="VG526" s="38"/>
      <c r="VH526" s="38"/>
      <c r="VI526" s="38"/>
      <c r="VJ526" s="38"/>
      <c r="VK526" s="38"/>
      <c r="VL526" s="38"/>
      <c r="VM526" s="38"/>
      <c r="VN526" s="38"/>
      <c r="VO526" s="38"/>
      <c r="VP526" s="38"/>
      <c r="VQ526" s="38"/>
      <c r="VR526" s="38"/>
      <c r="VS526" s="38"/>
      <c r="VT526" s="38"/>
      <c r="VU526" s="38"/>
      <c r="VV526" s="38"/>
      <c r="VW526" s="38"/>
      <c r="VX526" s="38"/>
      <c r="VY526" s="38"/>
      <c r="VZ526" s="38"/>
      <c r="WA526" s="38"/>
      <c r="WB526" s="38"/>
      <c r="WC526" s="38"/>
      <c r="WD526" s="38"/>
    </row>
    <row r="527" spans="1:602" s="37" customFormat="1" ht="15">
      <c r="A527" s="507"/>
      <c r="B527" s="542"/>
      <c r="C527" s="530"/>
      <c r="D527" s="531"/>
      <c r="E527" s="56"/>
      <c r="F527" s="56"/>
      <c r="G527" s="556"/>
      <c r="H527" s="56"/>
      <c r="I527" s="533" t="s">
        <v>14</v>
      </c>
      <c r="J527" s="533" t="s">
        <v>139</v>
      </c>
      <c r="K527" s="642" t="s">
        <v>994</v>
      </c>
      <c r="L527" s="276" t="s">
        <v>148</v>
      </c>
      <c r="M527" s="520">
        <v>19900</v>
      </c>
      <c r="N527" s="520">
        <v>19900</v>
      </c>
      <c r="O527" s="520">
        <v>20100</v>
      </c>
      <c r="P527" s="534">
        <v>20100</v>
      </c>
      <c r="Q527" s="520">
        <v>20100</v>
      </c>
      <c r="R527" s="520">
        <v>20100</v>
      </c>
      <c r="S527" s="535">
        <v>3</v>
      </c>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c r="DG527" s="38"/>
      <c r="DH527" s="38"/>
      <c r="DI527" s="38"/>
      <c r="DJ527" s="38"/>
      <c r="DK527" s="38"/>
      <c r="DL527" s="38"/>
      <c r="DM527" s="38"/>
      <c r="DN527" s="38"/>
      <c r="DO527" s="38"/>
      <c r="DP527" s="38"/>
      <c r="DQ527" s="38"/>
      <c r="DR527" s="38"/>
      <c r="DS527" s="38"/>
      <c r="DT527" s="38"/>
      <c r="DU527" s="38"/>
      <c r="DV527" s="38"/>
      <c r="DW527" s="38"/>
      <c r="DX527" s="38"/>
      <c r="DY527" s="38"/>
      <c r="DZ527" s="38"/>
      <c r="EA527" s="38"/>
      <c r="EB527" s="38"/>
      <c r="EC527" s="38"/>
      <c r="ED527" s="38"/>
      <c r="EE527" s="38"/>
      <c r="EF527" s="38"/>
      <c r="EG527" s="38"/>
      <c r="EH527" s="38"/>
      <c r="EI527" s="38"/>
      <c r="EJ527" s="38"/>
      <c r="EK527" s="38"/>
      <c r="EL527" s="38"/>
      <c r="EM527" s="38"/>
      <c r="EN527" s="38"/>
      <c r="EO527" s="38"/>
      <c r="EP527" s="38"/>
      <c r="EQ527" s="38"/>
      <c r="ER527" s="38"/>
      <c r="ES527" s="38"/>
      <c r="ET527" s="38"/>
      <c r="EU527" s="38"/>
      <c r="EV527" s="38"/>
      <c r="EW527" s="38"/>
      <c r="EX527" s="38"/>
      <c r="EY527" s="38"/>
      <c r="EZ527" s="38"/>
      <c r="FA527" s="38"/>
      <c r="FB527" s="38"/>
      <c r="FC527" s="38"/>
      <c r="FD527" s="38"/>
      <c r="FE527" s="38"/>
      <c r="FF527" s="38"/>
      <c r="FG527" s="38"/>
      <c r="FH527" s="38"/>
      <c r="FI527" s="38"/>
      <c r="FJ527" s="38"/>
      <c r="FK527" s="38"/>
      <c r="FL527" s="38"/>
      <c r="FM527" s="38"/>
      <c r="FN527" s="38"/>
      <c r="FO527" s="38"/>
      <c r="FP527" s="38"/>
      <c r="FQ527" s="38"/>
      <c r="FR527" s="38"/>
      <c r="FS527" s="38"/>
      <c r="FT527" s="38"/>
      <c r="FU527" s="38"/>
      <c r="FV527" s="38"/>
      <c r="FW527" s="38"/>
      <c r="FX527" s="38"/>
      <c r="FY527" s="38"/>
      <c r="FZ527" s="38"/>
      <c r="GA527" s="38"/>
      <c r="GB527" s="38"/>
      <c r="GC527" s="38"/>
      <c r="GD527" s="38"/>
      <c r="GE527" s="38"/>
      <c r="GF527" s="38"/>
      <c r="GG527" s="38"/>
      <c r="GH527" s="38"/>
      <c r="GI527" s="38"/>
      <c r="GJ527" s="38"/>
      <c r="GK527" s="38"/>
      <c r="GL527" s="38"/>
      <c r="GM527" s="38"/>
      <c r="GN527" s="38"/>
      <c r="GO527" s="38"/>
      <c r="GP527" s="38"/>
      <c r="GQ527" s="38"/>
      <c r="GR527" s="38"/>
      <c r="GS527" s="38"/>
      <c r="GT527" s="38"/>
      <c r="GU527" s="38"/>
      <c r="GV527" s="38"/>
      <c r="GW527" s="38"/>
      <c r="GX527" s="38"/>
      <c r="GY527" s="38"/>
      <c r="GZ527" s="38"/>
      <c r="HA527" s="38"/>
      <c r="HB527" s="38"/>
      <c r="HC527" s="38"/>
      <c r="HD527" s="38"/>
      <c r="HE527" s="38"/>
      <c r="HF527" s="38"/>
      <c r="HG527" s="38"/>
      <c r="HH527" s="38"/>
      <c r="HI527" s="38"/>
      <c r="HJ527" s="38"/>
      <c r="HK527" s="38"/>
      <c r="HL527" s="38"/>
      <c r="HM527" s="38"/>
      <c r="HN527" s="38"/>
      <c r="HO527" s="38"/>
      <c r="HP527" s="38"/>
      <c r="HQ527" s="38"/>
      <c r="HR527" s="38"/>
      <c r="HS527" s="38"/>
      <c r="HT527" s="38"/>
      <c r="HU527" s="38"/>
      <c r="HV527" s="38"/>
      <c r="HW527" s="38"/>
      <c r="HX527" s="38"/>
      <c r="HY527" s="38"/>
      <c r="HZ527" s="38"/>
      <c r="IA527" s="38"/>
      <c r="IB527" s="38"/>
      <c r="IC527" s="38"/>
      <c r="ID527" s="38"/>
      <c r="IE527" s="38"/>
      <c r="IF527" s="38"/>
      <c r="IG527" s="38"/>
      <c r="IH527" s="38"/>
      <c r="II527" s="38"/>
      <c r="IJ527" s="38"/>
      <c r="IK527" s="38"/>
      <c r="IL527" s="38"/>
      <c r="IM527" s="38"/>
      <c r="IN527" s="38"/>
      <c r="IO527" s="38"/>
      <c r="IP527" s="38"/>
      <c r="IQ527" s="38"/>
      <c r="IR527" s="38"/>
      <c r="IS527" s="38"/>
      <c r="IT527" s="38"/>
      <c r="IU527" s="38"/>
      <c r="IV527" s="38"/>
      <c r="IW527" s="38"/>
      <c r="IX527" s="38"/>
      <c r="IY527" s="38"/>
      <c r="IZ527" s="38"/>
      <c r="JA527" s="38"/>
      <c r="JB527" s="38"/>
      <c r="JC527" s="38"/>
      <c r="JD527" s="38"/>
      <c r="JE527" s="38"/>
      <c r="JF527" s="38"/>
      <c r="JG527" s="38"/>
      <c r="JH527" s="38"/>
      <c r="JI527" s="38"/>
      <c r="JJ527" s="38"/>
      <c r="JK527" s="38"/>
      <c r="JL527" s="38"/>
      <c r="JM527" s="38"/>
      <c r="JN527" s="38"/>
      <c r="JO527" s="38"/>
      <c r="JP527" s="38"/>
      <c r="JQ527" s="38"/>
      <c r="JR527" s="38"/>
      <c r="JS527" s="38"/>
      <c r="JT527" s="38"/>
      <c r="JU527" s="38"/>
      <c r="JV527" s="38"/>
      <c r="JW527" s="38"/>
      <c r="JX527" s="38"/>
      <c r="JY527" s="38"/>
      <c r="JZ527" s="38"/>
      <c r="KA527" s="38"/>
      <c r="KB527" s="38"/>
      <c r="KC527" s="38"/>
      <c r="KD527" s="38"/>
      <c r="KE527" s="38"/>
      <c r="KF527" s="38"/>
      <c r="KG527" s="38"/>
      <c r="KH527" s="38"/>
      <c r="KI527" s="38"/>
      <c r="KJ527" s="38"/>
      <c r="KK527" s="38"/>
      <c r="KL527" s="38"/>
      <c r="KM527" s="38"/>
      <c r="KN527" s="38"/>
      <c r="KO527" s="38"/>
      <c r="KP527" s="38"/>
      <c r="KQ527" s="38"/>
      <c r="KR527" s="38"/>
      <c r="KS527" s="38"/>
      <c r="KT527" s="38"/>
      <c r="KU527" s="38"/>
      <c r="KV527" s="38"/>
      <c r="KW527" s="38"/>
      <c r="KX527" s="38"/>
      <c r="KY527" s="38"/>
      <c r="KZ527" s="38"/>
      <c r="LA527" s="38"/>
      <c r="LB527" s="38"/>
      <c r="LC527" s="38"/>
      <c r="LD527" s="38"/>
      <c r="LE527" s="38"/>
      <c r="LF527" s="38"/>
      <c r="LG527" s="38"/>
      <c r="LH527" s="38"/>
      <c r="LI527" s="38"/>
      <c r="LJ527" s="38"/>
      <c r="LK527" s="38"/>
      <c r="LL527" s="38"/>
      <c r="LM527" s="38"/>
      <c r="LN527" s="38"/>
      <c r="LO527" s="38"/>
      <c r="LP527" s="38"/>
      <c r="LQ527" s="38"/>
      <c r="LR527" s="38"/>
      <c r="LS527" s="38"/>
      <c r="LT527" s="38"/>
      <c r="LU527" s="38"/>
      <c r="LV527" s="38"/>
      <c r="LW527" s="38"/>
      <c r="LX527" s="38"/>
      <c r="LY527" s="38"/>
      <c r="LZ527" s="38"/>
      <c r="MA527" s="38"/>
      <c r="MB527" s="38"/>
      <c r="MC527" s="38"/>
      <c r="MD527" s="38"/>
      <c r="ME527" s="38"/>
      <c r="MF527" s="38"/>
      <c r="MG527" s="38"/>
      <c r="MH527" s="38"/>
      <c r="MI527" s="38"/>
      <c r="MJ527" s="38"/>
      <c r="MK527" s="38"/>
      <c r="ML527" s="38"/>
      <c r="MM527" s="38"/>
      <c r="MN527" s="38"/>
      <c r="MO527" s="38"/>
      <c r="MP527" s="38"/>
      <c r="MQ527" s="38"/>
      <c r="MR527" s="38"/>
      <c r="MS527" s="38"/>
      <c r="MT527" s="38"/>
      <c r="MU527" s="38"/>
      <c r="MV527" s="38"/>
      <c r="MW527" s="38"/>
      <c r="MX527" s="38"/>
      <c r="MY527" s="38"/>
      <c r="MZ527" s="38"/>
      <c r="NA527" s="38"/>
      <c r="NB527" s="38"/>
      <c r="NC527" s="38"/>
      <c r="ND527" s="38"/>
      <c r="NE527" s="38"/>
      <c r="NF527" s="38"/>
      <c r="NG527" s="38"/>
      <c r="NH527" s="38"/>
      <c r="NI527" s="38"/>
      <c r="NJ527" s="38"/>
      <c r="NK527" s="38"/>
      <c r="NL527" s="38"/>
      <c r="NM527" s="38"/>
      <c r="NN527" s="38"/>
      <c r="NO527" s="38"/>
      <c r="NP527" s="38"/>
      <c r="NQ527" s="38"/>
      <c r="NR527" s="38"/>
      <c r="NS527" s="38"/>
      <c r="NT527" s="38"/>
      <c r="NU527" s="38"/>
      <c r="NV527" s="38"/>
      <c r="NW527" s="38"/>
      <c r="NX527" s="38"/>
      <c r="NY527" s="38"/>
      <c r="NZ527" s="38"/>
      <c r="OA527" s="38"/>
      <c r="OB527" s="38"/>
      <c r="OC527" s="38"/>
      <c r="OD527" s="38"/>
      <c r="OE527" s="38"/>
      <c r="OF527" s="38"/>
      <c r="OG527" s="38"/>
      <c r="OH527" s="38"/>
      <c r="OI527" s="38"/>
      <c r="OJ527" s="38"/>
      <c r="OK527" s="38"/>
      <c r="OL527" s="38"/>
      <c r="OM527" s="38"/>
      <c r="ON527" s="38"/>
      <c r="OO527" s="38"/>
      <c r="OP527" s="38"/>
      <c r="OQ527" s="38"/>
      <c r="OR527" s="38"/>
      <c r="OS527" s="38"/>
      <c r="OT527" s="38"/>
      <c r="OU527" s="38"/>
      <c r="OV527" s="38"/>
      <c r="OW527" s="38"/>
      <c r="OX527" s="38"/>
      <c r="OY527" s="38"/>
      <c r="OZ527" s="38"/>
      <c r="PA527" s="38"/>
      <c r="PB527" s="38"/>
      <c r="PC527" s="38"/>
      <c r="PD527" s="38"/>
      <c r="PE527" s="38"/>
      <c r="PF527" s="38"/>
      <c r="PG527" s="38"/>
      <c r="PH527" s="38"/>
      <c r="PI527" s="38"/>
      <c r="PJ527" s="38"/>
      <c r="PK527" s="38"/>
      <c r="PL527" s="38"/>
      <c r="PM527" s="38"/>
      <c r="PN527" s="38"/>
      <c r="PO527" s="38"/>
      <c r="PP527" s="38"/>
      <c r="PQ527" s="38"/>
      <c r="PR527" s="38"/>
      <c r="PS527" s="38"/>
      <c r="PT527" s="38"/>
      <c r="PU527" s="38"/>
      <c r="PV527" s="38"/>
      <c r="PW527" s="38"/>
      <c r="PX527" s="38"/>
      <c r="PY527" s="38"/>
      <c r="PZ527" s="38"/>
      <c r="QA527" s="38"/>
      <c r="QB527" s="38"/>
      <c r="QC527" s="38"/>
      <c r="QD527" s="38"/>
      <c r="QE527" s="38"/>
      <c r="QF527" s="38"/>
      <c r="QG527" s="38"/>
      <c r="QH527" s="38"/>
      <c r="QI527" s="38"/>
      <c r="QJ527" s="38"/>
      <c r="QK527" s="38"/>
      <c r="QL527" s="38"/>
      <c r="QM527" s="38"/>
      <c r="QN527" s="38"/>
      <c r="QO527" s="38"/>
      <c r="QP527" s="38"/>
      <c r="QQ527" s="38"/>
      <c r="QR527" s="38"/>
      <c r="QS527" s="38"/>
      <c r="QT527" s="38"/>
      <c r="QU527" s="38"/>
      <c r="QV527" s="38"/>
      <c r="QW527" s="38"/>
      <c r="QX527" s="38"/>
      <c r="QY527" s="38"/>
      <c r="QZ527" s="38"/>
      <c r="RA527" s="38"/>
      <c r="RB527" s="38"/>
      <c r="RC527" s="38"/>
      <c r="RD527" s="38"/>
      <c r="RE527" s="38"/>
      <c r="RF527" s="38"/>
      <c r="RG527" s="38"/>
      <c r="RH527" s="38"/>
      <c r="RI527" s="38"/>
      <c r="RJ527" s="38"/>
      <c r="RK527" s="38"/>
      <c r="RL527" s="38"/>
      <c r="RM527" s="38"/>
      <c r="RN527" s="38"/>
      <c r="RO527" s="38"/>
      <c r="RP527" s="38"/>
      <c r="RQ527" s="38"/>
      <c r="RR527" s="38"/>
      <c r="RS527" s="38"/>
      <c r="RT527" s="38"/>
      <c r="RU527" s="38"/>
      <c r="RV527" s="38"/>
      <c r="RW527" s="38"/>
      <c r="RX527" s="38"/>
      <c r="RY527" s="38"/>
      <c r="RZ527" s="38"/>
      <c r="SA527" s="38"/>
      <c r="SB527" s="38"/>
      <c r="SC527" s="38"/>
      <c r="SD527" s="38"/>
      <c r="SE527" s="38"/>
      <c r="SF527" s="38"/>
      <c r="SG527" s="38"/>
      <c r="SH527" s="38"/>
      <c r="SI527" s="38"/>
      <c r="SJ527" s="38"/>
      <c r="SK527" s="38"/>
      <c r="SL527" s="38"/>
      <c r="SM527" s="38"/>
      <c r="SN527" s="38"/>
      <c r="SO527" s="38"/>
      <c r="SP527" s="38"/>
      <c r="SQ527" s="38"/>
      <c r="SR527" s="38"/>
      <c r="SS527" s="38"/>
      <c r="ST527" s="38"/>
      <c r="SU527" s="38"/>
      <c r="SV527" s="38"/>
      <c r="SW527" s="38"/>
      <c r="SX527" s="38"/>
      <c r="SY527" s="38"/>
      <c r="SZ527" s="38"/>
      <c r="TA527" s="38"/>
      <c r="TB527" s="38"/>
      <c r="TC527" s="38"/>
      <c r="TD527" s="38"/>
      <c r="TE527" s="38"/>
      <c r="TF527" s="38"/>
      <c r="TG527" s="38"/>
      <c r="TH527" s="38"/>
      <c r="TI527" s="38"/>
      <c r="TJ527" s="38"/>
      <c r="TK527" s="38"/>
      <c r="TL527" s="38"/>
      <c r="TM527" s="38"/>
      <c r="TN527" s="38"/>
      <c r="TO527" s="38"/>
      <c r="TP527" s="38"/>
      <c r="TQ527" s="38"/>
      <c r="TR527" s="38"/>
      <c r="TS527" s="38"/>
      <c r="TT527" s="38"/>
      <c r="TU527" s="38"/>
      <c r="TV527" s="38"/>
      <c r="TW527" s="38"/>
      <c r="TX527" s="38"/>
      <c r="TY527" s="38"/>
      <c r="TZ527" s="38"/>
      <c r="UA527" s="38"/>
      <c r="UB527" s="38"/>
      <c r="UC527" s="38"/>
      <c r="UD527" s="38"/>
      <c r="UE527" s="38"/>
      <c r="UF527" s="38"/>
      <c r="UG527" s="38"/>
      <c r="UH527" s="38"/>
      <c r="UI527" s="38"/>
      <c r="UJ527" s="38"/>
      <c r="UK527" s="38"/>
      <c r="UL527" s="38"/>
      <c r="UM527" s="38"/>
      <c r="UN527" s="38"/>
      <c r="UO527" s="38"/>
      <c r="UP527" s="38"/>
      <c r="UQ527" s="38"/>
      <c r="UR527" s="38"/>
      <c r="US527" s="38"/>
      <c r="UT527" s="38"/>
      <c r="UU527" s="38"/>
      <c r="UV527" s="38"/>
      <c r="UW527" s="38"/>
      <c r="UX527" s="38"/>
      <c r="UY527" s="38"/>
      <c r="UZ527" s="38"/>
      <c r="VA527" s="38"/>
      <c r="VB527" s="38"/>
      <c r="VC527" s="38"/>
      <c r="VD527" s="38"/>
      <c r="VE527" s="38"/>
      <c r="VF527" s="38"/>
      <c r="VG527" s="38"/>
      <c r="VH527" s="38"/>
      <c r="VI527" s="38"/>
      <c r="VJ527" s="38"/>
      <c r="VK527" s="38"/>
      <c r="VL527" s="38"/>
      <c r="VM527" s="38"/>
      <c r="VN527" s="38"/>
      <c r="VO527" s="38"/>
      <c r="VP527" s="38"/>
      <c r="VQ527" s="38"/>
      <c r="VR527" s="38"/>
      <c r="VS527" s="38"/>
      <c r="VT527" s="38"/>
      <c r="VU527" s="38"/>
      <c r="VV527" s="38"/>
      <c r="VW527" s="38"/>
      <c r="VX527" s="38"/>
      <c r="VY527" s="38"/>
      <c r="VZ527" s="38"/>
      <c r="WA527" s="38"/>
      <c r="WB527" s="38"/>
      <c r="WC527" s="38"/>
      <c r="WD527" s="38"/>
    </row>
    <row r="528" spans="1:602" s="37" customFormat="1" ht="15">
      <c r="A528" s="507"/>
      <c r="B528" s="542"/>
      <c r="C528" s="530"/>
      <c r="D528" s="531"/>
      <c r="E528" s="56"/>
      <c r="F528" s="56"/>
      <c r="G528" s="556"/>
      <c r="H528" s="56"/>
      <c r="I528" s="533" t="s">
        <v>14</v>
      </c>
      <c r="J528" s="533" t="s">
        <v>139</v>
      </c>
      <c r="K528" s="642" t="s">
        <v>994</v>
      </c>
      <c r="L528" s="276" t="s">
        <v>149</v>
      </c>
      <c r="M528" s="520">
        <v>0</v>
      </c>
      <c r="N528" s="520">
        <v>0</v>
      </c>
      <c r="O528" s="520">
        <v>0</v>
      </c>
      <c r="P528" s="534">
        <v>0</v>
      </c>
      <c r="Q528" s="520">
        <v>0</v>
      </c>
      <c r="R528" s="520">
        <v>0</v>
      </c>
      <c r="S528" s="535">
        <v>3</v>
      </c>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c r="DG528" s="38"/>
      <c r="DH528" s="38"/>
      <c r="DI528" s="38"/>
      <c r="DJ528" s="38"/>
      <c r="DK528" s="38"/>
      <c r="DL528" s="38"/>
      <c r="DM528" s="38"/>
      <c r="DN528" s="38"/>
      <c r="DO528" s="38"/>
      <c r="DP528" s="38"/>
      <c r="DQ528" s="38"/>
      <c r="DR528" s="38"/>
      <c r="DS528" s="38"/>
      <c r="DT528" s="38"/>
      <c r="DU528" s="38"/>
      <c r="DV528" s="38"/>
      <c r="DW528" s="38"/>
      <c r="DX528" s="38"/>
      <c r="DY528" s="38"/>
      <c r="DZ528" s="38"/>
      <c r="EA528" s="38"/>
      <c r="EB528" s="38"/>
      <c r="EC528" s="38"/>
      <c r="ED528" s="38"/>
      <c r="EE528" s="38"/>
      <c r="EF528" s="38"/>
      <c r="EG528" s="38"/>
      <c r="EH528" s="38"/>
      <c r="EI528" s="38"/>
      <c r="EJ528" s="38"/>
      <c r="EK528" s="38"/>
      <c r="EL528" s="38"/>
      <c r="EM528" s="38"/>
      <c r="EN528" s="38"/>
      <c r="EO528" s="38"/>
      <c r="EP528" s="38"/>
      <c r="EQ528" s="38"/>
      <c r="ER528" s="38"/>
      <c r="ES528" s="38"/>
      <c r="ET528" s="38"/>
      <c r="EU528" s="38"/>
      <c r="EV528" s="38"/>
      <c r="EW528" s="38"/>
      <c r="EX528" s="38"/>
      <c r="EY528" s="38"/>
      <c r="EZ528" s="38"/>
      <c r="FA528" s="38"/>
      <c r="FB528" s="38"/>
      <c r="FC528" s="38"/>
      <c r="FD528" s="38"/>
      <c r="FE528" s="38"/>
      <c r="FF528" s="38"/>
      <c r="FG528" s="38"/>
      <c r="FH528" s="38"/>
      <c r="FI528" s="38"/>
      <c r="FJ528" s="38"/>
      <c r="FK528" s="38"/>
      <c r="FL528" s="38"/>
      <c r="FM528" s="38"/>
      <c r="FN528" s="38"/>
      <c r="FO528" s="38"/>
      <c r="FP528" s="38"/>
      <c r="FQ528" s="38"/>
      <c r="FR528" s="38"/>
      <c r="FS528" s="38"/>
      <c r="FT528" s="38"/>
      <c r="FU528" s="38"/>
      <c r="FV528" s="38"/>
      <c r="FW528" s="38"/>
      <c r="FX528" s="38"/>
      <c r="FY528" s="38"/>
      <c r="FZ528" s="38"/>
      <c r="GA528" s="38"/>
      <c r="GB528" s="38"/>
      <c r="GC528" s="38"/>
      <c r="GD528" s="38"/>
      <c r="GE528" s="38"/>
      <c r="GF528" s="38"/>
      <c r="GG528" s="38"/>
      <c r="GH528" s="38"/>
      <c r="GI528" s="38"/>
      <c r="GJ528" s="38"/>
      <c r="GK528" s="38"/>
      <c r="GL528" s="38"/>
      <c r="GM528" s="38"/>
      <c r="GN528" s="38"/>
      <c r="GO528" s="38"/>
      <c r="GP528" s="38"/>
      <c r="GQ528" s="38"/>
      <c r="GR528" s="38"/>
      <c r="GS528" s="38"/>
      <c r="GT528" s="38"/>
      <c r="GU528" s="38"/>
      <c r="GV528" s="38"/>
      <c r="GW528" s="38"/>
      <c r="GX528" s="38"/>
      <c r="GY528" s="38"/>
      <c r="GZ528" s="38"/>
      <c r="HA528" s="38"/>
      <c r="HB528" s="38"/>
      <c r="HC528" s="38"/>
      <c r="HD528" s="38"/>
      <c r="HE528" s="38"/>
      <c r="HF528" s="38"/>
      <c r="HG528" s="38"/>
      <c r="HH528" s="38"/>
      <c r="HI528" s="38"/>
      <c r="HJ528" s="38"/>
      <c r="HK528" s="38"/>
      <c r="HL528" s="38"/>
      <c r="HM528" s="38"/>
      <c r="HN528" s="38"/>
      <c r="HO528" s="38"/>
      <c r="HP528" s="38"/>
      <c r="HQ528" s="38"/>
      <c r="HR528" s="38"/>
      <c r="HS528" s="38"/>
      <c r="HT528" s="38"/>
      <c r="HU528" s="38"/>
      <c r="HV528" s="38"/>
      <c r="HW528" s="38"/>
      <c r="HX528" s="38"/>
      <c r="HY528" s="38"/>
      <c r="HZ528" s="38"/>
      <c r="IA528" s="38"/>
      <c r="IB528" s="38"/>
      <c r="IC528" s="38"/>
      <c r="ID528" s="38"/>
      <c r="IE528" s="38"/>
      <c r="IF528" s="38"/>
      <c r="IG528" s="38"/>
      <c r="IH528" s="38"/>
      <c r="II528" s="38"/>
      <c r="IJ528" s="38"/>
      <c r="IK528" s="38"/>
      <c r="IL528" s="38"/>
      <c r="IM528" s="38"/>
      <c r="IN528" s="38"/>
      <c r="IO528" s="38"/>
      <c r="IP528" s="38"/>
      <c r="IQ528" s="38"/>
      <c r="IR528" s="38"/>
      <c r="IS528" s="38"/>
      <c r="IT528" s="38"/>
      <c r="IU528" s="38"/>
      <c r="IV528" s="38"/>
      <c r="IW528" s="38"/>
      <c r="IX528" s="38"/>
      <c r="IY528" s="38"/>
      <c r="IZ528" s="38"/>
      <c r="JA528" s="38"/>
      <c r="JB528" s="38"/>
      <c r="JC528" s="38"/>
      <c r="JD528" s="38"/>
      <c r="JE528" s="38"/>
      <c r="JF528" s="38"/>
      <c r="JG528" s="38"/>
      <c r="JH528" s="38"/>
      <c r="JI528" s="38"/>
      <c r="JJ528" s="38"/>
      <c r="JK528" s="38"/>
      <c r="JL528" s="38"/>
      <c r="JM528" s="38"/>
      <c r="JN528" s="38"/>
      <c r="JO528" s="38"/>
      <c r="JP528" s="38"/>
      <c r="JQ528" s="38"/>
      <c r="JR528" s="38"/>
      <c r="JS528" s="38"/>
      <c r="JT528" s="38"/>
      <c r="JU528" s="38"/>
      <c r="JV528" s="38"/>
      <c r="JW528" s="38"/>
      <c r="JX528" s="38"/>
      <c r="JY528" s="38"/>
      <c r="JZ528" s="38"/>
      <c r="KA528" s="38"/>
      <c r="KB528" s="38"/>
      <c r="KC528" s="38"/>
      <c r="KD528" s="38"/>
      <c r="KE528" s="38"/>
      <c r="KF528" s="38"/>
      <c r="KG528" s="38"/>
      <c r="KH528" s="38"/>
      <c r="KI528" s="38"/>
      <c r="KJ528" s="38"/>
      <c r="KK528" s="38"/>
      <c r="KL528" s="38"/>
      <c r="KM528" s="38"/>
      <c r="KN528" s="38"/>
      <c r="KO528" s="38"/>
      <c r="KP528" s="38"/>
      <c r="KQ528" s="38"/>
      <c r="KR528" s="38"/>
      <c r="KS528" s="38"/>
      <c r="KT528" s="38"/>
      <c r="KU528" s="38"/>
      <c r="KV528" s="38"/>
      <c r="KW528" s="38"/>
      <c r="KX528" s="38"/>
      <c r="KY528" s="38"/>
      <c r="KZ528" s="38"/>
      <c r="LA528" s="38"/>
      <c r="LB528" s="38"/>
      <c r="LC528" s="38"/>
      <c r="LD528" s="38"/>
      <c r="LE528" s="38"/>
      <c r="LF528" s="38"/>
      <c r="LG528" s="38"/>
      <c r="LH528" s="38"/>
      <c r="LI528" s="38"/>
      <c r="LJ528" s="38"/>
      <c r="LK528" s="38"/>
      <c r="LL528" s="38"/>
      <c r="LM528" s="38"/>
      <c r="LN528" s="38"/>
      <c r="LO528" s="38"/>
      <c r="LP528" s="38"/>
      <c r="LQ528" s="38"/>
      <c r="LR528" s="38"/>
      <c r="LS528" s="38"/>
      <c r="LT528" s="38"/>
      <c r="LU528" s="38"/>
      <c r="LV528" s="38"/>
      <c r="LW528" s="38"/>
      <c r="LX528" s="38"/>
      <c r="LY528" s="38"/>
      <c r="LZ528" s="38"/>
      <c r="MA528" s="38"/>
      <c r="MB528" s="38"/>
      <c r="MC528" s="38"/>
      <c r="MD528" s="38"/>
      <c r="ME528" s="38"/>
      <c r="MF528" s="38"/>
      <c r="MG528" s="38"/>
      <c r="MH528" s="38"/>
      <c r="MI528" s="38"/>
      <c r="MJ528" s="38"/>
      <c r="MK528" s="38"/>
      <c r="ML528" s="38"/>
      <c r="MM528" s="38"/>
      <c r="MN528" s="38"/>
      <c r="MO528" s="38"/>
      <c r="MP528" s="38"/>
      <c r="MQ528" s="38"/>
      <c r="MR528" s="38"/>
      <c r="MS528" s="38"/>
      <c r="MT528" s="38"/>
      <c r="MU528" s="38"/>
      <c r="MV528" s="38"/>
      <c r="MW528" s="38"/>
      <c r="MX528" s="38"/>
      <c r="MY528" s="38"/>
      <c r="MZ528" s="38"/>
      <c r="NA528" s="38"/>
      <c r="NB528" s="38"/>
      <c r="NC528" s="38"/>
      <c r="ND528" s="38"/>
      <c r="NE528" s="38"/>
      <c r="NF528" s="38"/>
      <c r="NG528" s="38"/>
      <c r="NH528" s="38"/>
      <c r="NI528" s="38"/>
      <c r="NJ528" s="38"/>
      <c r="NK528" s="38"/>
      <c r="NL528" s="38"/>
      <c r="NM528" s="38"/>
      <c r="NN528" s="38"/>
      <c r="NO528" s="38"/>
      <c r="NP528" s="38"/>
      <c r="NQ528" s="38"/>
      <c r="NR528" s="38"/>
      <c r="NS528" s="38"/>
      <c r="NT528" s="38"/>
      <c r="NU528" s="38"/>
      <c r="NV528" s="38"/>
      <c r="NW528" s="38"/>
      <c r="NX528" s="38"/>
      <c r="NY528" s="38"/>
      <c r="NZ528" s="38"/>
      <c r="OA528" s="38"/>
      <c r="OB528" s="38"/>
      <c r="OC528" s="38"/>
      <c r="OD528" s="38"/>
      <c r="OE528" s="38"/>
      <c r="OF528" s="38"/>
      <c r="OG528" s="38"/>
      <c r="OH528" s="38"/>
      <c r="OI528" s="38"/>
      <c r="OJ528" s="38"/>
      <c r="OK528" s="38"/>
      <c r="OL528" s="38"/>
      <c r="OM528" s="38"/>
      <c r="ON528" s="38"/>
      <c r="OO528" s="38"/>
      <c r="OP528" s="38"/>
      <c r="OQ528" s="38"/>
      <c r="OR528" s="38"/>
      <c r="OS528" s="38"/>
      <c r="OT528" s="38"/>
      <c r="OU528" s="38"/>
      <c r="OV528" s="38"/>
      <c r="OW528" s="38"/>
      <c r="OX528" s="38"/>
      <c r="OY528" s="38"/>
      <c r="OZ528" s="38"/>
      <c r="PA528" s="38"/>
      <c r="PB528" s="38"/>
      <c r="PC528" s="38"/>
      <c r="PD528" s="38"/>
      <c r="PE528" s="38"/>
      <c r="PF528" s="38"/>
      <c r="PG528" s="38"/>
      <c r="PH528" s="38"/>
      <c r="PI528" s="38"/>
      <c r="PJ528" s="38"/>
      <c r="PK528" s="38"/>
      <c r="PL528" s="38"/>
      <c r="PM528" s="38"/>
      <c r="PN528" s="38"/>
      <c r="PO528" s="38"/>
      <c r="PP528" s="38"/>
      <c r="PQ528" s="38"/>
      <c r="PR528" s="38"/>
      <c r="PS528" s="38"/>
      <c r="PT528" s="38"/>
      <c r="PU528" s="38"/>
      <c r="PV528" s="38"/>
      <c r="PW528" s="38"/>
      <c r="PX528" s="38"/>
      <c r="PY528" s="38"/>
      <c r="PZ528" s="38"/>
      <c r="QA528" s="38"/>
      <c r="QB528" s="38"/>
      <c r="QC528" s="38"/>
      <c r="QD528" s="38"/>
      <c r="QE528" s="38"/>
      <c r="QF528" s="38"/>
      <c r="QG528" s="38"/>
      <c r="QH528" s="38"/>
      <c r="QI528" s="38"/>
      <c r="QJ528" s="38"/>
      <c r="QK528" s="38"/>
      <c r="QL528" s="38"/>
      <c r="QM528" s="38"/>
      <c r="QN528" s="38"/>
      <c r="QO528" s="38"/>
      <c r="QP528" s="38"/>
      <c r="QQ528" s="38"/>
      <c r="QR528" s="38"/>
      <c r="QS528" s="38"/>
      <c r="QT528" s="38"/>
      <c r="QU528" s="38"/>
      <c r="QV528" s="38"/>
      <c r="QW528" s="38"/>
      <c r="QX528" s="38"/>
      <c r="QY528" s="38"/>
      <c r="QZ528" s="38"/>
      <c r="RA528" s="38"/>
      <c r="RB528" s="38"/>
      <c r="RC528" s="38"/>
      <c r="RD528" s="38"/>
      <c r="RE528" s="38"/>
      <c r="RF528" s="38"/>
      <c r="RG528" s="38"/>
      <c r="RH528" s="38"/>
      <c r="RI528" s="38"/>
      <c r="RJ528" s="38"/>
      <c r="RK528" s="38"/>
      <c r="RL528" s="38"/>
      <c r="RM528" s="38"/>
      <c r="RN528" s="38"/>
      <c r="RO528" s="38"/>
      <c r="RP528" s="38"/>
      <c r="RQ528" s="38"/>
      <c r="RR528" s="38"/>
      <c r="RS528" s="38"/>
      <c r="RT528" s="38"/>
      <c r="RU528" s="38"/>
      <c r="RV528" s="38"/>
      <c r="RW528" s="38"/>
      <c r="RX528" s="38"/>
      <c r="RY528" s="38"/>
      <c r="RZ528" s="38"/>
      <c r="SA528" s="38"/>
      <c r="SB528" s="38"/>
      <c r="SC528" s="38"/>
      <c r="SD528" s="38"/>
      <c r="SE528" s="38"/>
      <c r="SF528" s="38"/>
      <c r="SG528" s="38"/>
      <c r="SH528" s="38"/>
      <c r="SI528" s="38"/>
      <c r="SJ528" s="38"/>
      <c r="SK528" s="38"/>
      <c r="SL528" s="38"/>
      <c r="SM528" s="38"/>
      <c r="SN528" s="38"/>
      <c r="SO528" s="38"/>
      <c r="SP528" s="38"/>
      <c r="SQ528" s="38"/>
      <c r="SR528" s="38"/>
      <c r="SS528" s="38"/>
      <c r="ST528" s="38"/>
      <c r="SU528" s="38"/>
      <c r="SV528" s="38"/>
      <c r="SW528" s="38"/>
      <c r="SX528" s="38"/>
      <c r="SY528" s="38"/>
      <c r="SZ528" s="38"/>
      <c r="TA528" s="38"/>
      <c r="TB528" s="38"/>
      <c r="TC528" s="38"/>
      <c r="TD528" s="38"/>
      <c r="TE528" s="38"/>
      <c r="TF528" s="38"/>
      <c r="TG528" s="38"/>
      <c r="TH528" s="38"/>
      <c r="TI528" s="38"/>
      <c r="TJ528" s="38"/>
      <c r="TK528" s="38"/>
      <c r="TL528" s="38"/>
      <c r="TM528" s="38"/>
      <c r="TN528" s="38"/>
      <c r="TO528" s="38"/>
      <c r="TP528" s="38"/>
      <c r="TQ528" s="38"/>
      <c r="TR528" s="38"/>
      <c r="TS528" s="38"/>
      <c r="TT528" s="38"/>
      <c r="TU528" s="38"/>
      <c r="TV528" s="38"/>
      <c r="TW528" s="38"/>
      <c r="TX528" s="38"/>
      <c r="TY528" s="38"/>
      <c r="TZ528" s="38"/>
      <c r="UA528" s="38"/>
      <c r="UB528" s="38"/>
      <c r="UC528" s="38"/>
      <c r="UD528" s="38"/>
      <c r="UE528" s="38"/>
      <c r="UF528" s="38"/>
      <c r="UG528" s="38"/>
      <c r="UH528" s="38"/>
      <c r="UI528" s="38"/>
      <c r="UJ528" s="38"/>
      <c r="UK528" s="38"/>
      <c r="UL528" s="38"/>
      <c r="UM528" s="38"/>
      <c r="UN528" s="38"/>
      <c r="UO528" s="38"/>
      <c r="UP528" s="38"/>
      <c r="UQ528" s="38"/>
      <c r="UR528" s="38"/>
      <c r="US528" s="38"/>
      <c r="UT528" s="38"/>
      <c r="UU528" s="38"/>
      <c r="UV528" s="38"/>
      <c r="UW528" s="38"/>
      <c r="UX528" s="38"/>
      <c r="UY528" s="38"/>
      <c r="UZ528" s="38"/>
      <c r="VA528" s="38"/>
      <c r="VB528" s="38"/>
      <c r="VC528" s="38"/>
      <c r="VD528" s="38"/>
      <c r="VE528" s="38"/>
      <c r="VF528" s="38"/>
      <c r="VG528" s="38"/>
      <c r="VH528" s="38"/>
      <c r="VI528" s="38"/>
      <c r="VJ528" s="38"/>
      <c r="VK528" s="38"/>
      <c r="VL528" s="38"/>
      <c r="VM528" s="38"/>
      <c r="VN528" s="38"/>
      <c r="VO528" s="38"/>
      <c r="VP528" s="38"/>
      <c r="VQ528" s="38"/>
      <c r="VR528" s="38"/>
      <c r="VS528" s="38"/>
      <c r="VT528" s="38"/>
      <c r="VU528" s="38"/>
      <c r="VV528" s="38"/>
      <c r="VW528" s="38"/>
      <c r="VX528" s="38"/>
      <c r="VY528" s="38"/>
      <c r="VZ528" s="38"/>
      <c r="WA528" s="38"/>
      <c r="WB528" s="38"/>
      <c r="WC528" s="38"/>
      <c r="WD528" s="38"/>
    </row>
    <row r="529" spans="1:602" s="37" customFormat="1" ht="15">
      <c r="A529" s="507"/>
      <c r="B529" s="542"/>
      <c r="C529" s="530"/>
      <c r="D529" s="531"/>
      <c r="E529" s="56"/>
      <c r="F529" s="56"/>
      <c r="G529" s="556"/>
      <c r="H529" s="56"/>
      <c r="I529" s="533" t="s">
        <v>14</v>
      </c>
      <c r="J529" s="533" t="s">
        <v>139</v>
      </c>
      <c r="K529" s="642" t="s">
        <v>994</v>
      </c>
      <c r="L529" s="276" t="s">
        <v>44</v>
      </c>
      <c r="M529" s="520">
        <v>0</v>
      </c>
      <c r="N529" s="520">
        <v>0</v>
      </c>
      <c r="O529" s="520">
        <v>100</v>
      </c>
      <c r="P529" s="534">
        <v>100</v>
      </c>
      <c r="Q529" s="520">
        <v>100</v>
      </c>
      <c r="R529" s="520">
        <v>100</v>
      </c>
      <c r="S529" s="535">
        <v>3</v>
      </c>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c r="DG529" s="38"/>
      <c r="DH529" s="38"/>
      <c r="DI529" s="38"/>
      <c r="DJ529" s="38"/>
      <c r="DK529" s="38"/>
      <c r="DL529" s="38"/>
      <c r="DM529" s="38"/>
      <c r="DN529" s="38"/>
      <c r="DO529" s="38"/>
      <c r="DP529" s="38"/>
      <c r="DQ529" s="38"/>
      <c r="DR529" s="38"/>
      <c r="DS529" s="38"/>
      <c r="DT529" s="38"/>
      <c r="DU529" s="38"/>
      <c r="DV529" s="38"/>
      <c r="DW529" s="38"/>
      <c r="DX529" s="38"/>
      <c r="DY529" s="38"/>
      <c r="DZ529" s="38"/>
      <c r="EA529" s="38"/>
      <c r="EB529" s="38"/>
      <c r="EC529" s="38"/>
      <c r="ED529" s="38"/>
      <c r="EE529" s="38"/>
      <c r="EF529" s="38"/>
      <c r="EG529" s="38"/>
      <c r="EH529" s="38"/>
      <c r="EI529" s="38"/>
      <c r="EJ529" s="38"/>
      <c r="EK529" s="38"/>
      <c r="EL529" s="38"/>
      <c r="EM529" s="38"/>
      <c r="EN529" s="38"/>
      <c r="EO529" s="38"/>
      <c r="EP529" s="38"/>
      <c r="EQ529" s="38"/>
      <c r="ER529" s="38"/>
      <c r="ES529" s="38"/>
      <c r="ET529" s="38"/>
      <c r="EU529" s="38"/>
      <c r="EV529" s="38"/>
      <c r="EW529" s="38"/>
      <c r="EX529" s="38"/>
      <c r="EY529" s="38"/>
      <c r="EZ529" s="38"/>
      <c r="FA529" s="38"/>
      <c r="FB529" s="38"/>
      <c r="FC529" s="38"/>
      <c r="FD529" s="38"/>
      <c r="FE529" s="38"/>
      <c r="FF529" s="38"/>
      <c r="FG529" s="38"/>
      <c r="FH529" s="38"/>
      <c r="FI529" s="38"/>
      <c r="FJ529" s="38"/>
      <c r="FK529" s="38"/>
      <c r="FL529" s="38"/>
      <c r="FM529" s="38"/>
      <c r="FN529" s="38"/>
      <c r="FO529" s="38"/>
      <c r="FP529" s="38"/>
      <c r="FQ529" s="38"/>
      <c r="FR529" s="38"/>
      <c r="FS529" s="38"/>
      <c r="FT529" s="38"/>
      <c r="FU529" s="38"/>
      <c r="FV529" s="38"/>
      <c r="FW529" s="38"/>
      <c r="FX529" s="38"/>
      <c r="FY529" s="38"/>
      <c r="FZ529" s="38"/>
      <c r="GA529" s="38"/>
      <c r="GB529" s="38"/>
      <c r="GC529" s="38"/>
      <c r="GD529" s="38"/>
      <c r="GE529" s="38"/>
      <c r="GF529" s="38"/>
      <c r="GG529" s="38"/>
      <c r="GH529" s="38"/>
      <c r="GI529" s="38"/>
      <c r="GJ529" s="38"/>
      <c r="GK529" s="38"/>
      <c r="GL529" s="38"/>
      <c r="GM529" s="38"/>
      <c r="GN529" s="38"/>
      <c r="GO529" s="38"/>
      <c r="GP529" s="38"/>
      <c r="GQ529" s="38"/>
      <c r="GR529" s="38"/>
      <c r="GS529" s="38"/>
      <c r="GT529" s="38"/>
      <c r="GU529" s="38"/>
      <c r="GV529" s="38"/>
      <c r="GW529" s="38"/>
      <c r="GX529" s="38"/>
      <c r="GY529" s="38"/>
      <c r="GZ529" s="38"/>
      <c r="HA529" s="38"/>
      <c r="HB529" s="38"/>
      <c r="HC529" s="38"/>
      <c r="HD529" s="38"/>
      <c r="HE529" s="38"/>
      <c r="HF529" s="38"/>
      <c r="HG529" s="38"/>
      <c r="HH529" s="38"/>
      <c r="HI529" s="38"/>
      <c r="HJ529" s="38"/>
      <c r="HK529" s="38"/>
      <c r="HL529" s="38"/>
      <c r="HM529" s="38"/>
      <c r="HN529" s="38"/>
      <c r="HO529" s="38"/>
      <c r="HP529" s="38"/>
      <c r="HQ529" s="38"/>
      <c r="HR529" s="38"/>
      <c r="HS529" s="38"/>
      <c r="HT529" s="38"/>
      <c r="HU529" s="38"/>
      <c r="HV529" s="38"/>
      <c r="HW529" s="38"/>
      <c r="HX529" s="38"/>
      <c r="HY529" s="38"/>
      <c r="HZ529" s="38"/>
      <c r="IA529" s="38"/>
      <c r="IB529" s="38"/>
      <c r="IC529" s="38"/>
      <c r="ID529" s="38"/>
      <c r="IE529" s="38"/>
      <c r="IF529" s="38"/>
      <c r="IG529" s="38"/>
      <c r="IH529" s="38"/>
      <c r="II529" s="38"/>
      <c r="IJ529" s="38"/>
      <c r="IK529" s="38"/>
      <c r="IL529" s="38"/>
      <c r="IM529" s="38"/>
      <c r="IN529" s="38"/>
      <c r="IO529" s="38"/>
      <c r="IP529" s="38"/>
      <c r="IQ529" s="38"/>
      <c r="IR529" s="38"/>
      <c r="IS529" s="38"/>
      <c r="IT529" s="38"/>
      <c r="IU529" s="38"/>
      <c r="IV529" s="38"/>
      <c r="IW529" s="38"/>
      <c r="IX529" s="38"/>
      <c r="IY529" s="38"/>
      <c r="IZ529" s="38"/>
      <c r="JA529" s="38"/>
      <c r="JB529" s="38"/>
      <c r="JC529" s="38"/>
      <c r="JD529" s="38"/>
      <c r="JE529" s="38"/>
      <c r="JF529" s="38"/>
      <c r="JG529" s="38"/>
      <c r="JH529" s="38"/>
      <c r="JI529" s="38"/>
      <c r="JJ529" s="38"/>
      <c r="JK529" s="38"/>
      <c r="JL529" s="38"/>
      <c r="JM529" s="38"/>
      <c r="JN529" s="38"/>
      <c r="JO529" s="38"/>
      <c r="JP529" s="38"/>
      <c r="JQ529" s="38"/>
      <c r="JR529" s="38"/>
      <c r="JS529" s="38"/>
      <c r="JT529" s="38"/>
      <c r="JU529" s="38"/>
      <c r="JV529" s="38"/>
      <c r="JW529" s="38"/>
      <c r="JX529" s="38"/>
      <c r="JY529" s="38"/>
      <c r="JZ529" s="38"/>
      <c r="KA529" s="38"/>
      <c r="KB529" s="38"/>
      <c r="KC529" s="38"/>
      <c r="KD529" s="38"/>
      <c r="KE529" s="38"/>
      <c r="KF529" s="38"/>
      <c r="KG529" s="38"/>
      <c r="KH529" s="38"/>
      <c r="KI529" s="38"/>
      <c r="KJ529" s="38"/>
      <c r="KK529" s="38"/>
      <c r="KL529" s="38"/>
      <c r="KM529" s="38"/>
      <c r="KN529" s="38"/>
      <c r="KO529" s="38"/>
      <c r="KP529" s="38"/>
      <c r="KQ529" s="38"/>
      <c r="KR529" s="38"/>
      <c r="KS529" s="38"/>
      <c r="KT529" s="38"/>
      <c r="KU529" s="38"/>
      <c r="KV529" s="38"/>
      <c r="KW529" s="38"/>
      <c r="KX529" s="38"/>
      <c r="KY529" s="38"/>
      <c r="KZ529" s="38"/>
      <c r="LA529" s="38"/>
      <c r="LB529" s="38"/>
      <c r="LC529" s="38"/>
      <c r="LD529" s="38"/>
      <c r="LE529" s="38"/>
      <c r="LF529" s="38"/>
      <c r="LG529" s="38"/>
      <c r="LH529" s="38"/>
      <c r="LI529" s="38"/>
      <c r="LJ529" s="38"/>
      <c r="LK529" s="38"/>
      <c r="LL529" s="38"/>
      <c r="LM529" s="38"/>
      <c r="LN529" s="38"/>
      <c r="LO529" s="38"/>
      <c r="LP529" s="38"/>
      <c r="LQ529" s="38"/>
      <c r="LR529" s="38"/>
      <c r="LS529" s="38"/>
      <c r="LT529" s="38"/>
      <c r="LU529" s="38"/>
      <c r="LV529" s="38"/>
      <c r="LW529" s="38"/>
      <c r="LX529" s="38"/>
      <c r="LY529" s="38"/>
      <c r="LZ529" s="38"/>
      <c r="MA529" s="38"/>
      <c r="MB529" s="38"/>
      <c r="MC529" s="38"/>
      <c r="MD529" s="38"/>
      <c r="ME529" s="38"/>
      <c r="MF529" s="38"/>
      <c r="MG529" s="38"/>
      <c r="MH529" s="38"/>
      <c r="MI529" s="38"/>
      <c r="MJ529" s="38"/>
      <c r="MK529" s="38"/>
      <c r="ML529" s="38"/>
      <c r="MM529" s="38"/>
      <c r="MN529" s="38"/>
      <c r="MO529" s="38"/>
      <c r="MP529" s="38"/>
      <c r="MQ529" s="38"/>
      <c r="MR529" s="38"/>
      <c r="MS529" s="38"/>
      <c r="MT529" s="38"/>
      <c r="MU529" s="38"/>
      <c r="MV529" s="38"/>
      <c r="MW529" s="38"/>
      <c r="MX529" s="38"/>
      <c r="MY529" s="38"/>
      <c r="MZ529" s="38"/>
      <c r="NA529" s="38"/>
      <c r="NB529" s="38"/>
      <c r="NC529" s="38"/>
      <c r="ND529" s="38"/>
      <c r="NE529" s="38"/>
      <c r="NF529" s="38"/>
      <c r="NG529" s="38"/>
      <c r="NH529" s="38"/>
      <c r="NI529" s="38"/>
      <c r="NJ529" s="38"/>
      <c r="NK529" s="38"/>
      <c r="NL529" s="38"/>
      <c r="NM529" s="38"/>
      <c r="NN529" s="38"/>
      <c r="NO529" s="38"/>
      <c r="NP529" s="38"/>
      <c r="NQ529" s="38"/>
      <c r="NR529" s="38"/>
      <c r="NS529" s="38"/>
      <c r="NT529" s="38"/>
      <c r="NU529" s="38"/>
      <c r="NV529" s="38"/>
      <c r="NW529" s="38"/>
      <c r="NX529" s="38"/>
      <c r="NY529" s="38"/>
      <c r="NZ529" s="38"/>
      <c r="OA529" s="38"/>
      <c r="OB529" s="38"/>
      <c r="OC529" s="38"/>
      <c r="OD529" s="38"/>
      <c r="OE529" s="38"/>
      <c r="OF529" s="38"/>
      <c r="OG529" s="38"/>
      <c r="OH529" s="38"/>
      <c r="OI529" s="38"/>
      <c r="OJ529" s="38"/>
      <c r="OK529" s="38"/>
      <c r="OL529" s="38"/>
      <c r="OM529" s="38"/>
      <c r="ON529" s="38"/>
      <c r="OO529" s="38"/>
      <c r="OP529" s="38"/>
      <c r="OQ529" s="38"/>
      <c r="OR529" s="38"/>
      <c r="OS529" s="38"/>
      <c r="OT529" s="38"/>
      <c r="OU529" s="38"/>
      <c r="OV529" s="38"/>
      <c r="OW529" s="38"/>
      <c r="OX529" s="38"/>
      <c r="OY529" s="38"/>
      <c r="OZ529" s="38"/>
      <c r="PA529" s="38"/>
      <c r="PB529" s="38"/>
      <c r="PC529" s="38"/>
      <c r="PD529" s="38"/>
      <c r="PE529" s="38"/>
      <c r="PF529" s="38"/>
      <c r="PG529" s="38"/>
      <c r="PH529" s="38"/>
      <c r="PI529" s="38"/>
      <c r="PJ529" s="38"/>
      <c r="PK529" s="38"/>
      <c r="PL529" s="38"/>
      <c r="PM529" s="38"/>
      <c r="PN529" s="38"/>
      <c r="PO529" s="38"/>
      <c r="PP529" s="38"/>
      <c r="PQ529" s="38"/>
      <c r="PR529" s="38"/>
      <c r="PS529" s="38"/>
      <c r="PT529" s="38"/>
      <c r="PU529" s="38"/>
      <c r="PV529" s="38"/>
      <c r="PW529" s="38"/>
      <c r="PX529" s="38"/>
      <c r="PY529" s="38"/>
      <c r="PZ529" s="38"/>
      <c r="QA529" s="38"/>
      <c r="QB529" s="38"/>
      <c r="QC529" s="38"/>
      <c r="QD529" s="38"/>
      <c r="QE529" s="38"/>
      <c r="QF529" s="38"/>
      <c r="QG529" s="38"/>
      <c r="QH529" s="38"/>
      <c r="QI529" s="38"/>
      <c r="QJ529" s="38"/>
      <c r="QK529" s="38"/>
      <c r="QL529" s="38"/>
      <c r="QM529" s="38"/>
      <c r="QN529" s="38"/>
      <c r="QO529" s="38"/>
      <c r="QP529" s="38"/>
      <c r="QQ529" s="38"/>
      <c r="QR529" s="38"/>
      <c r="QS529" s="38"/>
      <c r="QT529" s="38"/>
      <c r="QU529" s="38"/>
      <c r="QV529" s="38"/>
      <c r="QW529" s="38"/>
      <c r="QX529" s="38"/>
      <c r="QY529" s="38"/>
      <c r="QZ529" s="38"/>
      <c r="RA529" s="38"/>
      <c r="RB529" s="38"/>
      <c r="RC529" s="38"/>
      <c r="RD529" s="38"/>
      <c r="RE529" s="38"/>
      <c r="RF529" s="38"/>
      <c r="RG529" s="38"/>
      <c r="RH529" s="38"/>
      <c r="RI529" s="38"/>
      <c r="RJ529" s="38"/>
      <c r="RK529" s="38"/>
      <c r="RL529" s="38"/>
      <c r="RM529" s="38"/>
      <c r="RN529" s="38"/>
      <c r="RO529" s="38"/>
      <c r="RP529" s="38"/>
      <c r="RQ529" s="38"/>
      <c r="RR529" s="38"/>
      <c r="RS529" s="38"/>
      <c r="RT529" s="38"/>
      <c r="RU529" s="38"/>
      <c r="RV529" s="38"/>
      <c r="RW529" s="38"/>
      <c r="RX529" s="38"/>
      <c r="RY529" s="38"/>
      <c r="RZ529" s="38"/>
      <c r="SA529" s="38"/>
      <c r="SB529" s="38"/>
      <c r="SC529" s="38"/>
      <c r="SD529" s="38"/>
      <c r="SE529" s="38"/>
      <c r="SF529" s="38"/>
      <c r="SG529" s="38"/>
      <c r="SH529" s="38"/>
      <c r="SI529" s="38"/>
      <c r="SJ529" s="38"/>
      <c r="SK529" s="38"/>
      <c r="SL529" s="38"/>
      <c r="SM529" s="38"/>
      <c r="SN529" s="38"/>
      <c r="SO529" s="38"/>
      <c r="SP529" s="38"/>
      <c r="SQ529" s="38"/>
      <c r="SR529" s="38"/>
      <c r="SS529" s="38"/>
      <c r="ST529" s="38"/>
      <c r="SU529" s="38"/>
      <c r="SV529" s="38"/>
      <c r="SW529" s="38"/>
      <c r="SX529" s="38"/>
      <c r="SY529" s="38"/>
      <c r="SZ529" s="38"/>
      <c r="TA529" s="38"/>
      <c r="TB529" s="38"/>
      <c r="TC529" s="38"/>
      <c r="TD529" s="38"/>
      <c r="TE529" s="38"/>
      <c r="TF529" s="38"/>
      <c r="TG529" s="38"/>
      <c r="TH529" s="38"/>
      <c r="TI529" s="38"/>
      <c r="TJ529" s="38"/>
      <c r="TK529" s="38"/>
      <c r="TL529" s="38"/>
      <c r="TM529" s="38"/>
      <c r="TN529" s="38"/>
      <c r="TO529" s="38"/>
      <c r="TP529" s="38"/>
      <c r="TQ529" s="38"/>
      <c r="TR529" s="38"/>
      <c r="TS529" s="38"/>
      <c r="TT529" s="38"/>
      <c r="TU529" s="38"/>
      <c r="TV529" s="38"/>
      <c r="TW529" s="38"/>
      <c r="TX529" s="38"/>
      <c r="TY529" s="38"/>
      <c r="TZ529" s="38"/>
      <c r="UA529" s="38"/>
      <c r="UB529" s="38"/>
      <c r="UC529" s="38"/>
      <c r="UD529" s="38"/>
      <c r="UE529" s="38"/>
      <c r="UF529" s="38"/>
      <c r="UG529" s="38"/>
      <c r="UH529" s="38"/>
      <c r="UI529" s="38"/>
      <c r="UJ529" s="38"/>
      <c r="UK529" s="38"/>
      <c r="UL529" s="38"/>
      <c r="UM529" s="38"/>
      <c r="UN529" s="38"/>
      <c r="UO529" s="38"/>
      <c r="UP529" s="38"/>
      <c r="UQ529" s="38"/>
      <c r="UR529" s="38"/>
      <c r="US529" s="38"/>
      <c r="UT529" s="38"/>
      <c r="UU529" s="38"/>
      <c r="UV529" s="38"/>
      <c r="UW529" s="38"/>
      <c r="UX529" s="38"/>
      <c r="UY529" s="38"/>
      <c r="UZ529" s="38"/>
      <c r="VA529" s="38"/>
      <c r="VB529" s="38"/>
      <c r="VC529" s="38"/>
      <c r="VD529" s="38"/>
      <c r="VE529" s="38"/>
      <c r="VF529" s="38"/>
      <c r="VG529" s="38"/>
      <c r="VH529" s="38"/>
      <c r="VI529" s="38"/>
      <c r="VJ529" s="38"/>
      <c r="VK529" s="38"/>
      <c r="VL529" s="38"/>
      <c r="VM529" s="38"/>
      <c r="VN529" s="38"/>
      <c r="VO529" s="38"/>
      <c r="VP529" s="38"/>
      <c r="VQ529" s="38"/>
      <c r="VR529" s="38"/>
      <c r="VS529" s="38"/>
      <c r="VT529" s="38"/>
      <c r="VU529" s="38"/>
      <c r="VV529" s="38"/>
      <c r="VW529" s="38"/>
      <c r="VX529" s="38"/>
      <c r="VY529" s="38"/>
      <c r="VZ529" s="38"/>
      <c r="WA529" s="38"/>
      <c r="WB529" s="38"/>
      <c r="WC529" s="38"/>
      <c r="WD529" s="38"/>
    </row>
    <row r="530" spans="1:602" s="39" customFormat="1" ht="156.75" customHeight="1">
      <c r="A530" s="507"/>
      <c r="B530" s="508" t="s">
        <v>996</v>
      </c>
      <c r="C530" s="527" t="s">
        <v>997</v>
      </c>
      <c r="D530" s="50" t="s">
        <v>787</v>
      </c>
      <c r="E530" s="540" t="s">
        <v>998</v>
      </c>
      <c r="F530" s="52" t="s">
        <v>136</v>
      </c>
      <c r="G530" s="511">
        <v>40855</v>
      </c>
      <c r="H530" s="52" t="s">
        <v>394</v>
      </c>
      <c r="I530" s="512" t="s">
        <v>14</v>
      </c>
      <c r="J530" s="548" t="s">
        <v>139</v>
      </c>
      <c r="K530" s="208" t="s">
        <v>999</v>
      </c>
      <c r="L530" s="512" t="s">
        <v>146</v>
      </c>
      <c r="M530" s="505">
        <f>M534+M531+M532+M533</f>
        <v>5246498</v>
      </c>
      <c r="N530" s="505">
        <f>N534+N531+N532+N533</f>
        <v>5213111.1500000004</v>
      </c>
      <c r="O530" s="505">
        <f>O534+O531+O532+O533</f>
        <v>5278000</v>
      </c>
      <c r="P530" s="513">
        <f t="shared" ref="P530:R530" si="80">P534+P531+P532+P533</f>
        <v>5278000</v>
      </c>
      <c r="Q530" s="554">
        <f t="shared" si="80"/>
        <v>5278000</v>
      </c>
      <c r="R530" s="554">
        <f t="shared" si="80"/>
        <v>5278000</v>
      </c>
      <c r="S530" s="643"/>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c r="DG530" s="38"/>
      <c r="DH530" s="38"/>
      <c r="DI530" s="38"/>
      <c r="DJ530" s="38"/>
      <c r="DK530" s="38"/>
      <c r="DL530" s="38"/>
      <c r="DM530" s="38"/>
      <c r="DN530" s="38"/>
      <c r="DO530" s="38"/>
      <c r="DP530" s="38"/>
      <c r="DQ530" s="38"/>
      <c r="DR530" s="38"/>
      <c r="DS530" s="38"/>
      <c r="DT530" s="38"/>
      <c r="DU530" s="38"/>
      <c r="DV530" s="38"/>
      <c r="DW530" s="38"/>
      <c r="DX530" s="38"/>
      <c r="DY530" s="38"/>
      <c r="DZ530" s="38"/>
      <c r="EA530" s="38"/>
      <c r="EB530" s="38"/>
      <c r="EC530" s="38"/>
      <c r="ED530" s="38"/>
      <c r="EE530" s="38"/>
      <c r="EF530" s="38"/>
      <c r="EG530" s="38"/>
      <c r="EH530" s="38"/>
      <c r="EI530" s="38"/>
      <c r="EJ530" s="38"/>
      <c r="EK530" s="38"/>
      <c r="EL530" s="38"/>
      <c r="EM530" s="38"/>
      <c r="EN530" s="38"/>
      <c r="EO530" s="38"/>
      <c r="EP530" s="38"/>
      <c r="EQ530" s="38"/>
      <c r="ER530" s="38"/>
      <c r="ES530" s="38"/>
      <c r="ET530" s="38"/>
      <c r="EU530" s="38"/>
      <c r="EV530" s="38"/>
      <c r="EW530" s="38"/>
      <c r="EX530" s="38"/>
      <c r="EY530" s="38"/>
      <c r="EZ530" s="38"/>
      <c r="FA530" s="38"/>
      <c r="FB530" s="38"/>
      <c r="FC530" s="38"/>
      <c r="FD530" s="38"/>
      <c r="FE530" s="38"/>
      <c r="FF530" s="38"/>
      <c r="FG530" s="38"/>
      <c r="FH530" s="38"/>
      <c r="FI530" s="38"/>
      <c r="FJ530" s="38"/>
      <c r="FK530" s="38"/>
      <c r="FL530" s="38"/>
      <c r="FM530" s="38"/>
      <c r="FN530" s="38"/>
      <c r="FO530" s="38"/>
      <c r="FP530" s="38"/>
      <c r="FQ530" s="38"/>
      <c r="FR530" s="38"/>
      <c r="FS530" s="38"/>
      <c r="FT530" s="38"/>
      <c r="FU530" s="38"/>
      <c r="FV530" s="38"/>
      <c r="FW530" s="38"/>
      <c r="FX530" s="38"/>
      <c r="FY530" s="38"/>
      <c r="FZ530" s="38"/>
      <c r="GA530" s="38"/>
      <c r="GB530" s="38"/>
      <c r="GC530" s="38"/>
      <c r="GD530" s="38"/>
      <c r="GE530" s="38"/>
      <c r="GF530" s="38"/>
      <c r="GG530" s="38"/>
      <c r="GH530" s="38"/>
      <c r="GI530" s="38"/>
      <c r="GJ530" s="38"/>
      <c r="GK530" s="38"/>
      <c r="GL530" s="38"/>
      <c r="GM530" s="38"/>
      <c r="GN530" s="38"/>
      <c r="GO530" s="38"/>
      <c r="GP530" s="38"/>
      <c r="GQ530" s="38"/>
      <c r="GR530" s="38"/>
      <c r="GS530" s="38"/>
      <c r="GT530" s="38"/>
      <c r="GU530" s="38"/>
      <c r="GV530" s="38"/>
      <c r="GW530" s="38"/>
      <c r="GX530" s="38"/>
      <c r="GY530" s="38"/>
      <c r="GZ530" s="38"/>
      <c r="HA530" s="38"/>
      <c r="HB530" s="38"/>
      <c r="HC530" s="38"/>
      <c r="HD530" s="38"/>
      <c r="HE530" s="38"/>
      <c r="HF530" s="38"/>
      <c r="HG530" s="38"/>
      <c r="HH530" s="38"/>
      <c r="HI530" s="38"/>
      <c r="HJ530" s="38"/>
      <c r="HK530" s="38"/>
      <c r="HL530" s="38"/>
      <c r="HM530" s="38"/>
      <c r="HN530" s="38"/>
      <c r="HO530" s="38"/>
      <c r="HP530" s="38"/>
      <c r="HQ530" s="38"/>
      <c r="HR530" s="38"/>
      <c r="HS530" s="38"/>
      <c r="HT530" s="38"/>
      <c r="HU530" s="38"/>
      <c r="HV530" s="38"/>
      <c r="HW530" s="38"/>
      <c r="HX530" s="38"/>
      <c r="HY530" s="38"/>
      <c r="HZ530" s="38"/>
      <c r="IA530" s="38"/>
      <c r="IB530" s="38"/>
      <c r="IC530" s="38"/>
      <c r="ID530" s="38"/>
      <c r="IE530" s="38"/>
      <c r="IF530" s="38"/>
      <c r="IG530" s="38"/>
      <c r="IH530" s="38"/>
      <c r="II530" s="38"/>
      <c r="IJ530" s="38"/>
      <c r="IK530" s="38"/>
      <c r="IL530" s="38"/>
      <c r="IM530" s="38"/>
      <c r="IN530" s="38"/>
      <c r="IO530" s="38"/>
      <c r="IP530" s="38"/>
      <c r="IQ530" s="38"/>
      <c r="IR530" s="38"/>
      <c r="IS530" s="38"/>
      <c r="IT530" s="38"/>
      <c r="IU530" s="38"/>
      <c r="IV530" s="38"/>
      <c r="IW530" s="38"/>
      <c r="IX530" s="38"/>
      <c r="IY530" s="38"/>
      <c r="IZ530" s="38"/>
      <c r="JA530" s="38"/>
      <c r="JB530" s="38"/>
      <c r="JC530" s="38"/>
      <c r="JD530" s="38"/>
      <c r="JE530" s="38"/>
      <c r="JF530" s="38"/>
      <c r="JG530" s="38"/>
      <c r="JH530" s="38"/>
      <c r="JI530" s="38"/>
      <c r="JJ530" s="38"/>
      <c r="JK530" s="38"/>
      <c r="JL530" s="38"/>
      <c r="JM530" s="38"/>
      <c r="JN530" s="38"/>
      <c r="JO530" s="38"/>
      <c r="JP530" s="38"/>
      <c r="JQ530" s="38"/>
      <c r="JR530" s="38"/>
      <c r="JS530" s="38"/>
      <c r="JT530" s="38"/>
      <c r="JU530" s="38"/>
      <c r="JV530" s="38"/>
      <c r="JW530" s="38"/>
      <c r="JX530" s="38"/>
      <c r="JY530" s="38"/>
      <c r="JZ530" s="38"/>
      <c r="KA530" s="38"/>
      <c r="KB530" s="38"/>
      <c r="KC530" s="38"/>
      <c r="KD530" s="38"/>
      <c r="KE530" s="38"/>
      <c r="KF530" s="38"/>
      <c r="KG530" s="38"/>
      <c r="KH530" s="38"/>
      <c r="KI530" s="38"/>
      <c r="KJ530" s="38"/>
      <c r="KK530" s="38"/>
      <c r="KL530" s="38"/>
      <c r="KM530" s="38"/>
      <c r="KN530" s="38"/>
      <c r="KO530" s="38"/>
      <c r="KP530" s="38"/>
      <c r="KQ530" s="38"/>
      <c r="KR530" s="38"/>
      <c r="KS530" s="38"/>
      <c r="KT530" s="38"/>
      <c r="KU530" s="38"/>
      <c r="KV530" s="38"/>
      <c r="KW530" s="38"/>
      <c r="KX530" s="38"/>
      <c r="KY530" s="38"/>
      <c r="KZ530" s="38"/>
      <c r="LA530" s="38"/>
      <c r="LB530" s="38"/>
      <c r="LC530" s="38"/>
      <c r="LD530" s="38"/>
      <c r="LE530" s="38"/>
      <c r="LF530" s="38"/>
      <c r="LG530" s="38"/>
      <c r="LH530" s="38"/>
      <c r="LI530" s="38"/>
      <c r="LJ530" s="38"/>
      <c r="LK530" s="38"/>
      <c r="LL530" s="38"/>
      <c r="LM530" s="38"/>
      <c r="LN530" s="38"/>
      <c r="LO530" s="38"/>
      <c r="LP530" s="38"/>
      <c r="LQ530" s="38"/>
      <c r="LR530" s="38"/>
      <c r="LS530" s="38"/>
      <c r="LT530" s="38"/>
      <c r="LU530" s="38"/>
      <c r="LV530" s="38"/>
      <c r="LW530" s="38"/>
      <c r="LX530" s="38"/>
      <c r="LY530" s="38"/>
      <c r="LZ530" s="38"/>
      <c r="MA530" s="38"/>
      <c r="MB530" s="38"/>
      <c r="MC530" s="38"/>
      <c r="MD530" s="38"/>
      <c r="ME530" s="38"/>
      <c r="MF530" s="38"/>
      <c r="MG530" s="38"/>
      <c r="MH530" s="38"/>
      <c r="MI530" s="38"/>
      <c r="MJ530" s="38"/>
      <c r="MK530" s="38"/>
      <c r="ML530" s="38"/>
      <c r="MM530" s="38"/>
      <c r="MN530" s="38"/>
      <c r="MO530" s="38"/>
      <c r="MP530" s="38"/>
      <c r="MQ530" s="38"/>
      <c r="MR530" s="38"/>
      <c r="MS530" s="38"/>
      <c r="MT530" s="38"/>
      <c r="MU530" s="38"/>
      <c r="MV530" s="38"/>
      <c r="MW530" s="38"/>
      <c r="MX530" s="38"/>
      <c r="MY530" s="38"/>
      <c r="MZ530" s="38"/>
      <c r="NA530" s="38"/>
      <c r="NB530" s="38"/>
      <c r="NC530" s="38"/>
      <c r="ND530" s="38"/>
      <c r="NE530" s="38"/>
      <c r="NF530" s="38"/>
      <c r="NG530" s="38"/>
      <c r="NH530" s="38"/>
      <c r="NI530" s="38"/>
      <c r="NJ530" s="38"/>
      <c r="NK530" s="38"/>
      <c r="NL530" s="38"/>
      <c r="NM530" s="38"/>
      <c r="NN530" s="38"/>
      <c r="NO530" s="38"/>
      <c r="NP530" s="38"/>
      <c r="NQ530" s="38"/>
      <c r="NR530" s="38"/>
      <c r="NS530" s="38"/>
      <c r="NT530" s="38"/>
      <c r="NU530" s="38"/>
      <c r="NV530" s="38"/>
      <c r="NW530" s="38"/>
      <c r="NX530" s="38"/>
      <c r="NY530" s="38"/>
      <c r="NZ530" s="38"/>
      <c r="OA530" s="38"/>
      <c r="OB530" s="38"/>
      <c r="OC530" s="38"/>
      <c r="OD530" s="38"/>
      <c r="OE530" s="38"/>
      <c r="OF530" s="38"/>
      <c r="OG530" s="38"/>
      <c r="OH530" s="38"/>
      <c r="OI530" s="38"/>
      <c r="OJ530" s="38"/>
      <c r="OK530" s="38"/>
      <c r="OL530" s="38"/>
      <c r="OM530" s="38"/>
      <c r="ON530" s="38"/>
      <c r="OO530" s="38"/>
      <c r="OP530" s="38"/>
      <c r="OQ530" s="38"/>
      <c r="OR530" s="38"/>
      <c r="OS530" s="38"/>
      <c r="OT530" s="38"/>
      <c r="OU530" s="38"/>
      <c r="OV530" s="38"/>
      <c r="OW530" s="38"/>
      <c r="OX530" s="38"/>
      <c r="OY530" s="38"/>
      <c r="OZ530" s="38"/>
      <c r="PA530" s="38"/>
      <c r="PB530" s="38"/>
      <c r="PC530" s="38"/>
      <c r="PD530" s="38"/>
      <c r="PE530" s="38"/>
      <c r="PF530" s="38"/>
      <c r="PG530" s="38"/>
      <c r="PH530" s="38"/>
      <c r="PI530" s="38"/>
      <c r="PJ530" s="38"/>
      <c r="PK530" s="38"/>
      <c r="PL530" s="38"/>
      <c r="PM530" s="38"/>
      <c r="PN530" s="38"/>
      <c r="PO530" s="38"/>
      <c r="PP530" s="38"/>
      <c r="PQ530" s="38"/>
      <c r="PR530" s="38"/>
      <c r="PS530" s="38"/>
      <c r="PT530" s="38"/>
      <c r="PU530" s="38"/>
      <c r="PV530" s="38"/>
      <c r="PW530" s="38"/>
      <c r="PX530" s="38"/>
      <c r="PY530" s="38"/>
      <c r="PZ530" s="38"/>
      <c r="QA530" s="38"/>
      <c r="QB530" s="38"/>
      <c r="QC530" s="38"/>
      <c r="QD530" s="38"/>
      <c r="QE530" s="38"/>
      <c r="QF530" s="38"/>
      <c r="QG530" s="38"/>
      <c r="QH530" s="38"/>
      <c r="QI530" s="38"/>
      <c r="QJ530" s="38"/>
      <c r="QK530" s="38"/>
      <c r="QL530" s="38"/>
      <c r="QM530" s="38"/>
      <c r="QN530" s="38"/>
      <c r="QO530" s="38"/>
      <c r="QP530" s="38"/>
      <c r="QQ530" s="38"/>
      <c r="QR530" s="38"/>
      <c r="QS530" s="38"/>
      <c r="QT530" s="38"/>
      <c r="QU530" s="38"/>
      <c r="QV530" s="38"/>
      <c r="QW530" s="38"/>
      <c r="QX530" s="38"/>
      <c r="QY530" s="38"/>
      <c r="QZ530" s="38"/>
      <c r="RA530" s="38"/>
      <c r="RB530" s="38"/>
      <c r="RC530" s="38"/>
      <c r="RD530" s="38"/>
      <c r="RE530" s="38"/>
      <c r="RF530" s="38"/>
      <c r="RG530" s="38"/>
      <c r="RH530" s="38"/>
      <c r="RI530" s="38"/>
      <c r="RJ530" s="38"/>
      <c r="RK530" s="38"/>
      <c r="RL530" s="38"/>
      <c r="RM530" s="38"/>
      <c r="RN530" s="38"/>
      <c r="RO530" s="38"/>
      <c r="RP530" s="38"/>
      <c r="RQ530" s="38"/>
      <c r="RR530" s="38"/>
      <c r="RS530" s="38"/>
      <c r="RT530" s="38"/>
      <c r="RU530" s="38"/>
      <c r="RV530" s="38"/>
      <c r="RW530" s="38"/>
      <c r="RX530" s="38"/>
      <c r="RY530" s="38"/>
      <c r="RZ530" s="38"/>
      <c r="SA530" s="38"/>
      <c r="SB530" s="38"/>
      <c r="SC530" s="38"/>
      <c r="SD530" s="38"/>
      <c r="SE530" s="38"/>
      <c r="SF530" s="38"/>
      <c r="SG530" s="38"/>
      <c r="SH530" s="38"/>
      <c r="SI530" s="38"/>
      <c r="SJ530" s="38"/>
      <c r="SK530" s="38"/>
      <c r="SL530" s="38"/>
      <c r="SM530" s="38"/>
      <c r="SN530" s="38"/>
      <c r="SO530" s="38"/>
      <c r="SP530" s="38"/>
      <c r="SQ530" s="38"/>
      <c r="SR530" s="38"/>
      <c r="SS530" s="38"/>
      <c r="ST530" s="38"/>
      <c r="SU530" s="38"/>
      <c r="SV530" s="38"/>
      <c r="SW530" s="38"/>
      <c r="SX530" s="38"/>
      <c r="SY530" s="38"/>
      <c r="SZ530" s="38"/>
      <c r="TA530" s="38"/>
      <c r="TB530" s="38"/>
      <c r="TC530" s="38"/>
      <c r="TD530" s="38"/>
      <c r="TE530" s="38"/>
      <c r="TF530" s="38"/>
      <c r="TG530" s="38"/>
      <c r="TH530" s="38"/>
      <c r="TI530" s="38"/>
      <c r="TJ530" s="38"/>
      <c r="TK530" s="38"/>
      <c r="TL530" s="38"/>
      <c r="TM530" s="38"/>
      <c r="TN530" s="38"/>
      <c r="TO530" s="38"/>
      <c r="TP530" s="38"/>
      <c r="TQ530" s="38"/>
      <c r="TR530" s="38"/>
      <c r="TS530" s="38"/>
      <c r="TT530" s="38"/>
      <c r="TU530" s="38"/>
      <c r="TV530" s="38"/>
      <c r="TW530" s="38"/>
      <c r="TX530" s="38"/>
      <c r="TY530" s="38"/>
      <c r="TZ530" s="38"/>
      <c r="UA530" s="38"/>
      <c r="UB530" s="38"/>
      <c r="UC530" s="38"/>
      <c r="UD530" s="38"/>
      <c r="UE530" s="38"/>
      <c r="UF530" s="38"/>
      <c r="UG530" s="38"/>
      <c r="UH530" s="38"/>
      <c r="UI530" s="38"/>
      <c r="UJ530" s="38"/>
      <c r="UK530" s="38"/>
      <c r="UL530" s="38"/>
      <c r="UM530" s="38"/>
      <c r="UN530" s="38"/>
      <c r="UO530" s="38"/>
      <c r="UP530" s="38"/>
      <c r="UQ530" s="38"/>
      <c r="UR530" s="38"/>
      <c r="US530" s="38"/>
      <c r="UT530" s="38"/>
      <c r="UU530" s="38"/>
      <c r="UV530" s="38"/>
      <c r="UW530" s="38"/>
      <c r="UX530" s="38"/>
      <c r="UY530" s="38"/>
      <c r="UZ530" s="38"/>
      <c r="VA530" s="38"/>
      <c r="VB530" s="38"/>
      <c r="VC530" s="38"/>
      <c r="VD530" s="38"/>
      <c r="VE530" s="38"/>
      <c r="VF530" s="38"/>
      <c r="VG530" s="38"/>
      <c r="VH530" s="38"/>
      <c r="VI530" s="38"/>
      <c r="VJ530" s="38"/>
      <c r="VK530" s="38"/>
      <c r="VL530" s="38"/>
      <c r="VM530" s="38"/>
      <c r="VN530" s="38"/>
      <c r="VO530" s="38"/>
      <c r="VP530" s="38"/>
      <c r="VQ530" s="38"/>
      <c r="VR530" s="38"/>
      <c r="VS530" s="38"/>
      <c r="VT530" s="38"/>
      <c r="VU530" s="38"/>
      <c r="VV530" s="38"/>
      <c r="VW530" s="38"/>
      <c r="VX530" s="38"/>
      <c r="VY530" s="38"/>
      <c r="VZ530" s="38"/>
      <c r="WA530" s="38"/>
      <c r="WB530" s="38"/>
      <c r="WC530" s="38"/>
      <c r="WD530" s="38"/>
    </row>
    <row r="531" spans="1:602" s="37" customFormat="1" ht="63.75" customHeight="1">
      <c r="A531" s="507"/>
      <c r="B531" s="72"/>
      <c r="C531" s="530"/>
      <c r="D531" s="531"/>
      <c r="E531" s="55" t="s">
        <v>1000</v>
      </c>
      <c r="F531" s="55" t="s">
        <v>136</v>
      </c>
      <c r="G531" s="518">
        <v>39675</v>
      </c>
      <c r="H531" s="55" t="s">
        <v>394</v>
      </c>
      <c r="I531" s="533" t="s">
        <v>14</v>
      </c>
      <c r="J531" s="533" t="s">
        <v>139</v>
      </c>
      <c r="K531" s="276" t="s">
        <v>999</v>
      </c>
      <c r="L531" s="276" t="s">
        <v>147</v>
      </c>
      <c r="M531" s="520">
        <v>3589100</v>
      </c>
      <c r="N531" s="520">
        <v>3588787.8</v>
      </c>
      <c r="O531" s="520">
        <v>3749300</v>
      </c>
      <c r="P531" s="534">
        <v>3749300</v>
      </c>
      <c r="Q531" s="520">
        <v>3749300</v>
      </c>
      <c r="R531" s="520">
        <v>3749300</v>
      </c>
      <c r="S531" s="535">
        <v>3</v>
      </c>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c r="DG531" s="38"/>
      <c r="DH531" s="38"/>
      <c r="DI531" s="38"/>
      <c r="DJ531" s="38"/>
      <c r="DK531" s="38"/>
      <c r="DL531" s="38"/>
      <c r="DM531" s="38"/>
      <c r="DN531" s="38"/>
      <c r="DO531" s="38"/>
      <c r="DP531" s="38"/>
      <c r="DQ531" s="38"/>
      <c r="DR531" s="38"/>
      <c r="DS531" s="38"/>
      <c r="DT531" s="38"/>
      <c r="DU531" s="38"/>
      <c r="DV531" s="38"/>
      <c r="DW531" s="38"/>
      <c r="DX531" s="38"/>
      <c r="DY531" s="38"/>
      <c r="DZ531" s="38"/>
      <c r="EA531" s="38"/>
      <c r="EB531" s="38"/>
      <c r="EC531" s="38"/>
      <c r="ED531" s="38"/>
      <c r="EE531" s="38"/>
      <c r="EF531" s="38"/>
      <c r="EG531" s="38"/>
      <c r="EH531" s="38"/>
      <c r="EI531" s="38"/>
      <c r="EJ531" s="38"/>
      <c r="EK531" s="38"/>
      <c r="EL531" s="38"/>
      <c r="EM531" s="38"/>
      <c r="EN531" s="38"/>
      <c r="EO531" s="38"/>
      <c r="EP531" s="38"/>
      <c r="EQ531" s="38"/>
      <c r="ER531" s="38"/>
      <c r="ES531" s="38"/>
      <c r="ET531" s="38"/>
      <c r="EU531" s="38"/>
      <c r="EV531" s="38"/>
      <c r="EW531" s="38"/>
      <c r="EX531" s="38"/>
      <c r="EY531" s="38"/>
      <c r="EZ531" s="38"/>
      <c r="FA531" s="38"/>
      <c r="FB531" s="38"/>
      <c r="FC531" s="38"/>
      <c r="FD531" s="38"/>
      <c r="FE531" s="38"/>
      <c r="FF531" s="38"/>
      <c r="FG531" s="38"/>
      <c r="FH531" s="38"/>
      <c r="FI531" s="38"/>
      <c r="FJ531" s="38"/>
      <c r="FK531" s="38"/>
      <c r="FL531" s="38"/>
      <c r="FM531" s="38"/>
      <c r="FN531" s="38"/>
      <c r="FO531" s="38"/>
      <c r="FP531" s="38"/>
      <c r="FQ531" s="38"/>
      <c r="FR531" s="38"/>
      <c r="FS531" s="38"/>
      <c r="FT531" s="38"/>
      <c r="FU531" s="38"/>
      <c r="FV531" s="38"/>
      <c r="FW531" s="38"/>
      <c r="FX531" s="38"/>
      <c r="FY531" s="38"/>
      <c r="FZ531" s="38"/>
      <c r="GA531" s="38"/>
      <c r="GB531" s="38"/>
      <c r="GC531" s="38"/>
      <c r="GD531" s="38"/>
      <c r="GE531" s="38"/>
      <c r="GF531" s="38"/>
      <c r="GG531" s="38"/>
      <c r="GH531" s="38"/>
      <c r="GI531" s="38"/>
      <c r="GJ531" s="38"/>
      <c r="GK531" s="38"/>
      <c r="GL531" s="38"/>
      <c r="GM531" s="38"/>
      <c r="GN531" s="38"/>
      <c r="GO531" s="38"/>
      <c r="GP531" s="38"/>
      <c r="GQ531" s="38"/>
      <c r="GR531" s="38"/>
      <c r="GS531" s="38"/>
      <c r="GT531" s="38"/>
      <c r="GU531" s="38"/>
      <c r="GV531" s="38"/>
      <c r="GW531" s="38"/>
      <c r="GX531" s="38"/>
      <c r="GY531" s="38"/>
      <c r="GZ531" s="38"/>
      <c r="HA531" s="38"/>
      <c r="HB531" s="38"/>
      <c r="HC531" s="38"/>
      <c r="HD531" s="38"/>
      <c r="HE531" s="38"/>
      <c r="HF531" s="38"/>
      <c r="HG531" s="38"/>
      <c r="HH531" s="38"/>
      <c r="HI531" s="38"/>
      <c r="HJ531" s="38"/>
      <c r="HK531" s="38"/>
      <c r="HL531" s="38"/>
      <c r="HM531" s="38"/>
      <c r="HN531" s="38"/>
      <c r="HO531" s="38"/>
      <c r="HP531" s="38"/>
      <c r="HQ531" s="38"/>
      <c r="HR531" s="38"/>
      <c r="HS531" s="38"/>
      <c r="HT531" s="38"/>
      <c r="HU531" s="38"/>
      <c r="HV531" s="38"/>
      <c r="HW531" s="38"/>
      <c r="HX531" s="38"/>
      <c r="HY531" s="38"/>
      <c r="HZ531" s="38"/>
      <c r="IA531" s="38"/>
      <c r="IB531" s="38"/>
      <c r="IC531" s="38"/>
      <c r="ID531" s="38"/>
      <c r="IE531" s="38"/>
      <c r="IF531" s="38"/>
      <c r="IG531" s="38"/>
      <c r="IH531" s="38"/>
      <c r="II531" s="38"/>
      <c r="IJ531" s="38"/>
      <c r="IK531" s="38"/>
      <c r="IL531" s="38"/>
      <c r="IM531" s="38"/>
      <c r="IN531" s="38"/>
      <c r="IO531" s="38"/>
      <c r="IP531" s="38"/>
      <c r="IQ531" s="38"/>
      <c r="IR531" s="38"/>
      <c r="IS531" s="38"/>
      <c r="IT531" s="38"/>
      <c r="IU531" s="38"/>
      <c r="IV531" s="38"/>
      <c r="IW531" s="38"/>
      <c r="IX531" s="38"/>
      <c r="IY531" s="38"/>
      <c r="IZ531" s="38"/>
      <c r="JA531" s="38"/>
      <c r="JB531" s="38"/>
      <c r="JC531" s="38"/>
      <c r="JD531" s="38"/>
      <c r="JE531" s="38"/>
      <c r="JF531" s="38"/>
      <c r="JG531" s="38"/>
      <c r="JH531" s="38"/>
      <c r="JI531" s="38"/>
      <c r="JJ531" s="38"/>
      <c r="JK531" s="38"/>
      <c r="JL531" s="38"/>
      <c r="JM531" s="38"/>
      <c r="JN531" s="38"/>
      <c r="JO531" s="38"/>
      <c r="JP531" s="38"/>
      <c r="JQ531" s="38"/>
      <c r="JR531" s="38"/>
      <c r="JS531" s="38"/>
      <c r="JT531" s="38"/>
      <c r="JU531" s="38"/>
      <c r="JV531" s="38"/>
      <c r="JW531" s="38"/>
      <c r="JX531" s="38"/>
      <c r="JY531" s="38"/>
      <c r="JZ531" s="38"/>
      <c r="KA531" s="38"/>
      <c r="KB531" s="38"/>
      <c r="KC531" s="38"/>
      <c r="KD531" s="38"/>
      <c r="KE531" s="38"/>
      <c r="KF531" s="38"/>
      <c r="KG531" s="38"/>
      <c r="KH531" s="38"/>
      <c r="KI531" s="38"/>
      <c r="KJ531" s="38"/>
      <c r="KK531" s="38"/>
      <c r="KL531" s="38"/>
      <c r="KM531" s="38"/>
      <c r="KN531" s="38"/>
      <c r="KO531" s="38"/>
      <c r="KP531" s="38"/>
      <c r="KQ531" s="38"/>
      <c r="KR531" s="38"/>
      <c r="KS531" s="38"/>
      <c r="KT531" s="38"/>
      <c r="KU531" s="38"/>
      <c r="KV531" s="38"/>
      <c r="KW531" s="38"/>
      <c r="KX531" s="38"/>
      <c r="KY531" s="38"/>
      <c r="KZ531" s="38"/>
      <c r="LA531" s="38"/>
      <c r="LB531" s="38"/>
      <c r="LC531" s="38"/>
      <c r="LD531" s="38"/>
      <c r="LE531" s="38"/>
      <c r="LF531" s="38"/>
      <c r="LG531" s="38"/>
      <c r="LH531" s="38"/>
      <c r="LI531" s="38"/>
      <c r="LJ531" s="38"/>
      <c r="LK531" s="38"/>
      <c r="LL531" s="38"/>
      <c r="LM531" s="38"/>
      <c r="LN531" s="38"/>
      <c r="LO531" s="38"/>
      <c r="LP531" s="38"/>
      <c r="LQ531" s="38"/>
      <c r="LR531" s="38"/>
      <c r="LS531" s="38"/>
      <c r="LT531" s="38"/>
      <c r="LU531" s="38"/>
      <c r="LV531" s="38"/>
      <c r="LW531" s="38"/>
      <c r="LX531" s="38"/>
      <c r="LY531" s="38"/>
      <c r="LZ531" s="38"/>
      <c r="MA531" s="38"/>
      <c r="MB531" s="38"/>
      <c r="MC531" s="38"/>
      <c r="MD531" s="38"/>
      <c r="ME531" s="38"/>
      <c r="MF531" s="38"/>
      <c r="MG531" s="38"/>
      <c r="MH531" s="38"/>
      <c r="MI531" s="38"/>
      <c r="MJ531" s="38"/>
      <c r="MK531" s="38"/>
      <c r="ML531" s="38"/>
      <c r="MM531" s="38"/>
      <c r="MN531" s="38"/>
      <c r="MO531" s="38"/>
      <c r="MP531" s="38"/>
      <c r="MQ531" s="38"/>
      <c r="MR531" s="38"/>
      <c r="MS531" s="38"/>
      <c r="MT531" s="38"/>
      <c r="MU531" s="38"/>
      <c r="MV531" s="38"/>
      <c r="MW531" s="38"/>
      <c r="MX531" s="38"/>
      <c r="MY531" s="38"/>
      <c r="MZ531" s="38"/>
      <c r="NA531" s="38"/>
      <c r="NB531" s="38"/>
      <c r="NC531" s="38"/>
      <c r="ND531" s="38"/>
      <c r="NE531" s="38"/>
      <c r="NF531" s="38"/>
      <c r="NG531" s="38"/>
      <c r="NH531" s="38"/>
      <c r="NI531" s="38"/>
      <c r="NJ531" s="38"/>
      <c r="NK531" s="38"/>
      <c r="NL531" s="38"/>
      <c r="NM531" s="38"/>
      <c r="NN531" s="38"/>
      <c r="NO531" s="38"/>
      <c r="NP531" s="38"/>
      <c r="NQ531" s="38"/>
      <c r="NR531" s="38"/>
      <c r="NS531" s="38"/>
      <c r="NT531" s="38"/>
      <c r="NU531" s="38"/>
      <c r="NV531" s="38"/>
      <c r="NW531" s="38"/>
      <c r="NX531" s="38"/>
      <c r="NY531" s="38"/>
      <c r="NZ531" s="38"/>
      <c r="OA531" s="38"/>
      <c r="OB531" s="38"/>
      <c r="OC531" s="38"/>
      <c r="OD531" s="38"/>
      <c r="OE531" s="38"/>
      <c r="OF531" s="38"/>
      <c r="OG531" s="38"/>
      <c r="OH531" s="38"/>
      <c r="OI531" s="38"/>
      <c r="OJ531" s="38"/>
      <c r="OK531" s="38"/>
      <c r="OL531" s="38"/>
      <c r="OM531" s="38"/>
      <c r="ON531" s="38"/>
      <c r="OO531" s="38"/>
      <c r="OP531" s="38"/>
      <c r="OQ531" s="38"/>
      <c r="OR531" s="38"/>
      <c r="OS531" s="38"/>
      <c r="OT531" s="38"/>
      <c r="OU531" s="38"/>
      <c r="OV531" s="38"/>
      <c r="OW531" s="38"/>
      <c r="OX531" s="38"/>
      <c r="OY531" s="38"/>
      <c r="OZ531" s="38"/>
      <c r="PA531" s="38"/>
      <c r="PB531" s="38"/>
      <c r="PC531" s="38"/>
      <c r="PD531" s="38"/>
      <c r="PE531" s="38"/>
      <c r="PF531" s="38"/>
      <c r="PG531" s="38"/>
      <c r="PH531" s="38"/>
      <c r="PI531" s="38"/>
      <c r="PJ531" s="38"/>
      <c r="PK531" s="38"/>
      <c r="PL531" s="38"/>
      <c r="PM531" s="38"/>
      <c r="PN531" s="38"/>
      <c r="PO531" s="38"/>
      <c r="PP531" s="38"/>
      <c r="PQ531" s="38"/>
      <c r="PR531" s="38"/>
      <c r="PS531" s="38"/>
      <c r="PT531" s="38"/>
      <c r="PU531" s="38"/>
      <c r="PV531" s="38"/>
      <c r="PW531" s="38"/>
      <c r="PX531" s="38"/>
      <c r="PY531" s="38"/>
      <c r="PZ531" s="38"/>
      <c r="QA531" s="38"/>
      <c r="QB531" s="38"/>
      <c r="QC531" s="38"/>
      <c r="QD531" s="38"/>
      <c r="QE531" s="38"/>
      <c r="QF531" s="38"/>
      <c r="QG531" s="38"/>
      <c r="QH531" s="38"/>
      <c r="QI531" s="38"/>
      <c r="QJ531" s="38"/>
      <c r="QK531" s="38"/>
      <c r="QL531" s="38"/>
      <c r="QM531" s="38"/>
      <c r="QN531" s="38"/>
      <c r="QO531" s="38"/>
      <c r="QP531" s="38"/>
      <c r="QQ531" s="38"/>
      <c r="QR531" s="38"/>
      <c r="QS531" s="38"/>
      <c r="QT531" s="38"/>
      <c r="QU531" s="38"/>
      <c r="QV531" s="38"/>
      <c r="QW531" s="38"/>
      <c r="QX531" s="38"/>
      <c r="QY531" s="38"/>
      <c r="QZ531" s="38"/>
      <c r="RA531" s="38"/>
      <c r="RB531" s="38"/>
      <c r="RC531" s="38"/>
      <c r="RD531" s="38"/>
      <c r="RE531" s="38"/>
      <c r="RF531" s="38"/>
      <c r="RG531" s="38"/>
      <c r="RH531" s="38"/>
      <c r="RI531" s="38"/>
      <c r="RJ531" s="38"/>
      <c r="RK531" s="38"/>
      <c r="RL531" s="38"/>
      <c r="RM531" s="38"/>
      <c r="RN531" s="38"/>
      <c r="RO531" s="38"/>
      <c r="RP531" s="38"/>
      <c r="RQ531" s="38"/>
      <c r="RR531" s="38"/>
      <c r="RS531" s="38"/>
      <c r="RT531" s="38"/>
      <c r="RU531" s="38"/>
      <c r="RV531" s="38"/>
      <c r="RW531" s="38"/>
      <c r="RX531" s="38"/>
      <c r="RY531" s="38"/>
      <c r="RZ531" s="38"/>
      <c r="SA531" s="38"/>
      <c r="SB531" s="38"/>
      <c r="SC531" s="38"/>
      <c r="SD531" s="38"/>
      <c r="SE531" s="38"/>
      <c r="SF531" s="38"/>
      <c r="SG531" s="38"/>
      <c r="SH531" s="38"/>
      <c r="SI531" s="38"/>
      <c r="SJ531" s="38"/>
      <c r="SK531" s="38"/>
      <c r="SL531" s="38"/>
      <c r="SM531" s="38"/>
      <c r="SN531" s="38"/>
      <c r="SO531" s="38"/>
      <c r="SP531" s="38"/>
      <c r="SQ531" s="38"/>
      <c r="SR531" s="38"/>
      <c r="SS531" s="38"/>
      <c r="ST531" s="38"/>
      <c r="SU531" s="38"/>
      <c r="SV531" s="38"/>
      <c r="SW531" s="38"/>
      <c r="SX531" s="38"/>
      <c r="SY531" s="38"/>
      <c r="SZ531" s="38"/>
      <c r="TA531" s="38"/>
      <c r="TB531" s="38"/>
      <c r="TC531" s="38"/>
      <c r="TD531" s="38"/>
      <c r="TE531" s="38"/>
      <c r="TF531" s="38"/>
      <c r="TG531" s="38"/>
      <c r="TH531" s="38"/>
      <c r="TI531" s="38"/>
      <c r="TJ531" s="38"/>
      <c r="TK531" s="38"/>
      <c r="TL531" s="38"/>
      <c r="TM531" s="38"/>
      <c r="TN531" s="38"/>
      <c r="TO531" s="38"/>
      <c r="TP531" s="38"/>
      <c r="TQ531" s="38"/>
      <c r="TR531" s="38"/>
      <c r="TS531" s="38"/>
      <c r="TT531" s="38"/>
      <c r="TU531" s="38"/>
      <c r="TV531" s="38"/>
      <c r="TW531" s="38"/>
      <c r="TX531" s="38"/>
      <c r="TY531" s="38"/>
      <c r="TZ531" s="38"/>
      <c r="UA531" s="38"/>
      <c r="UB531" s="38"/>
      <c r="UC531" s="38"/>
      <c r="UD531" s="38"/>
      <c r="UE531" s="38"/>
      <c r="UF531" s="38"/>
      <c r="UG531" s="38"/>
      <c r="UH531" s="38"/>
      <c r="UI531" s="38"/>
      <c r="UJ531" s="38"/>
      <c r="UK531" s="38"/>
      <c r="UL531" s="38"/>
      <c r="UM531" s="38"/>
      <c r="UN531" s="38"/>
      <c r="UO531" s="38"/>
      <c r="UP531" s="38"/>
      <c r="UQ531" s="38"/>
      <c r="UR531" s="38"/>
      <c r="US531" s="38"/>
      <c r="UT531" s="38"/>
      <c r="UU531" s="38"/>
      <c r="UV531" s="38"/>
      <c r="UW531" s="38"/>
      <c r="UX531" s="38"/>
      <c r="UY531" s="38"/>
      <c r="UZ531" s="38"/>
      <c r="VA531" s="38"/>
      <c r="VB531" s="38"/>
      <c r="VC531" s="38"/>
      <c r="VD531" s="38"/>
      <c r="VE531" s="38"/>
      <c r="VF531" s="38"/>
      <c r="VG531" s="38"/>
      <c r="VH531" s="38"/>
      <c r="VI531" s="38"/>
      <c r="VJ531" s="38"/>
      <c r="VK531" s="38"/>
      <c r="VL531" s="38"/>
      <c r="VM531" s="38"/>
      <c r="VN531" s="38"/>
      <c r="VO531" s="38"/>
      <c r="VP531" s="38"/>
      <c r="VQ531" s="38"/>
      <c r="VR531" s="38"/>
      <c r="VS531" s="38"/>
      <c r="VT531" s="38"/>
      <c r="VU531" s="38"/>
      <c r="VV531" s="38"/>
      <c r="VW531" s="38"/>
      <c r="VX531" s="38"/>
      <c r="VY531" s="38"/>
      <c r="VZ531" s="38"/>
      <c r="WA531" s="38"/>
      <c r="WB531" s="38"/>
      <c r="WC531" s="38"/>
      <c r="WD531" s="38"/>
    </row>
    <row r="532" spans="1:602" s="37" customFormat="1" ht="15">
      <c r="A532" s="507"/>
      <c r="B532" s="72"/>
      <c r="C532" s="530"/>
      <c r="D532" s="531"/>
      <c r="E532" s="56"/>
      <c r="F532" s="56"/>
      <c r="G532" s="556"/>
      <c r="H532" s="56"/>
      <c r="I532" s="533" t="s">
        <v>14</v>
      </c>
      <c r="J532" s="533" t="s">
        <v>139</v>
      </c>
      <c r="K532" s="276" t="s">
        <v>999</v>
      </c>
      <c r="L532" s="276" t="s">
        <v>85</v>
      </c>
      <c r="M532" s="520">
        <v>1076298</v>
      </c>
      <c r="N532" s="520">
        <v>1075831.3500000001</v>
      </c>
      <c r="O532" s="520">
        <v>1132300</v>
      </c>
      <c r="P532" s="534">
        <v>1132300</v>
      </c>
      <c r="Q532" s="520">
        <v>1132300</v>
      </c>
      <c r="R532" s="520">
        <v>1132300</v>
      </c>
      <c r="S532" s="535">
        <v>3</v>
      </c>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c r="DG532" s="38"/>
      <c r="DH532" s="38"/>
      <c r="DI532" s="38"/>
      <c r="DJ532" s="38"/>
      <c r="DK532" s="38"/>
      <c r="DL532" s="38"/>
      <c r="DM532" s="38"/>
      <c r="DN532" s="38"/>
      <c r="DO532" s="38"/>
      <c r="DP532" s="38"/>
      <c r="DQ532" s="38"/>
      <c r="DR532" s="38"/>
      <c r="DS532" s="38"/>
      <c r="DT532" s="38"/>
      <c r="DU532" s="38"/>
      <c r="DV532" s="38"/>
      <c r="DW532" s="38"/>
      <c r="DX532" s="38"/>
      <c r="DY532" s="38"/>
      <c r="DZ532" s="38"/>
      <c r="EA532" s="38"/>
      <c r="EB532" s="38"/>
      <c r="EC532" s="38"/>
      <c r="ED532" s="38"/>
      <c r="EE532" s="38"/>
      <c r="EF532" s="38"/>
      <c r="EG532" s="38"/>
      <c r="EH532" s="38"/>
      <c r="EI532" s="38"/>
      <c r="EJ532" s="38"/>
      <c r="EK532" s="38"/>
      <c r="EL532" s="38"/>
      <c r="EM532" s="38"/>
      <c r="EN532" s="38"/>
      <c r="EO532" s="38"/>
      <c r="EP532" s="38"/>
      <c r="EQ532" s="38"/>
      <c r="ER532" s="38"/>
      <c r="ES532" s="38"/>
      <c r="ET532" s="38"/>
      <c r="EU532" s="38"/>
      <c r="EV532" s="38"/>
      <c r="EW532" s="38"/>
      <c r="EX532" s="38"/>
      <c r="EY532" s="38"/>
      <c r="EZ532" s="38"/>
      <c r="FA532" s="38"/>
      <c r="FB532" s="38"/>
      <c r="FC532" s="38"/>
      <c r="FD532" s="38"/>
      <c r="FE532" s="38"/>
      <c r="FF532" s="38"/>
      <c r="FG532" s="38"/>
      <c r="FH532" s="38"/>
      <c r="FI532" s="38"/>
      <c r="FJ532" s="38"/>
      <c r="FK532" s="38"/>
      <c r="FL532" s="38"/>
      <c r="FM532" s="38"/>
      <c r="FN532" s="38"/>
      <c r="FO532" s="38"/>
      <c r="FP532" s="38"/>
      <c r="FQ532" s="38"/>
      <c r="FR532" s="38"/>
      <c r="FS532" s="38"/>
      <c r="FT532" s="38"/>
      <c r="FU532" s="38"/>
      <c r="FV532" s="38"/>
      <c r="FW532" s="38"/>
      <c r="FX532" s="38"/>
      <c r="FY532" s="38"/>
      <c r="FZ532" s="38"/>
      <c r="GA532" s="38"/>
      <c r="GB532" s="38"/>
      <c r="GC532" s="38"/>
      <c r="GD532" s="38"/>
      <c r="GE532" s="38"/>
      <c r="GF532" s="38"/>
      <c r="GG532" s="38"/>
      <c r="GH532" s="38"/>
      <c r="GI532" s="38"/>
      <c r="GJ532" s="38"/>
      <c r="GK532" s="38"/>
      <c r="GL532" s="38"/>
      <c r="GM532" s="38"/>
      <c r="GN532" s="38"/>
      <c r="GO532" s="38"/>
      <c r="GP532" s="38"/>
      <c r="GQ532" s="38"/>
      <c r="GR532" s="38"/>
      <c r="GS532" s="38"/>
      <c r="GT532" s="38"/>
      <c r="GU532" s="38"/>
      <c r="GV532" s="38"/>
      <c r="GW532" s="38"/>
      <c r="GX532" s="38"/>
      <c r="GY532" s="38"/>
      <c r="GZ532" s="38"/>
      <c r="HA532" s="38"/>
      <c r="HB532" s="38"/>
      <c r="HC532" s="38"/>
      <c r="HD532" s="38"/>
      <c r="HE532" s="38"/>
      <c r="HF532" s="38"/>
      <c r="HG532" s="38"/>
      <c r="HH532" s="38"/>
      <c r="HI532" s="38"/>
      <c r="HJ532" s="38"/>
      <c r="HK532" s="38"/>
      <c r="HL532" s="38"/>
      <c r="HM532" s="38"/>
      <c r="HN532" s="38"/>
      <c r="HO532" s="38"/>
      <c r="HP532" s="38"/>
      <c r="HQ532" s="38"/>
      <c r="HR532" s="38"/>
      <c r="HS532" s="38"/>
      <c r="HT532" s="38"/>
      <c r="HU532" s="38"/>
      <c r="HV532" s="38"/>
      <c r="HW532" s="38"/>
      <c r="HX532" s="38"/>
      <c r="HY532" s="38"/>
      <c r="HZ532" s="38"/>
      <c r="IA532" s="38"/>
      <c r="IB532" s="38"/>
      <c r="IC532" s="38"/>
      <c r="ID532" s="38"/>
      <c r="IE532" s="38"/>
      <c r="IF532" s="38"/>
      <c r="IG532" s="38"/>
      <c r="IH532" s="38"/>
      <c r="II532" s="38"/>
      <c r="IJ532" s="38"/>
      <c r="IK532" s="38"/>
      <c r="IL532" s="38"/>
      <c r="IM532" s="38"/>
      <c r="IN532" s="38"/>
      <c r="IO532" s="38"/>
      <c r="IP532" s="38"/>
      <c r="IQ532" s="38"/>
      <c r="IR532" s="38"/>
      <c r="IS532" s="38"/>
      <c r="IT532" s="38"/>
      <c r="IU532" s="38"/>
      <c r="IV532" s="38"/>
      <c r="IW532" s="38"/>
      <c r="IX532" s="38"/>
      <c r="IY532" s="38"/>
      <c r="IZ532" s="38"/>
      <c r="JA532" s="38"/>
      <c r="JB532" s="38"/>
      <c r="JC532" s="38"/>
      <c r="JD532" s="38"/>
      <c r="JE532" s="38"/>
      <c r="JF532" s="38"/>
      <c r="JG532" s="38"/>
      <c r="JH532" s="38"/>
      <c r="JI532" s="38"/>
      <c r="JJ532" s="38"/>
      <c r="JK532" s="38"/>
      <c r="JL532" s="38"/>
      <c r="JM532" s="38"/>
      <c r="JN532" s="38"/>
      <c r="JO532" s="38"/>
      <c r="JP532" s="38"/>
      <c r="JQ532" s="38"/>
      <c r="JR532" s="38"/>
      <c r="JS532" s="38"/>
      <c r="JT532" s="38"/>
      <c r="JU532" s="38"/>
      <c r="JV532" s="38"/>
      <c r="JW532" s="38"/>
      <c r="JX532" s="38"/>
      <c r="JY532" s="38"/>
      <c r="JZ532" s="38"/>
      <c r="KA532" s="38"/>
      <c r="KB532" s="38"/>
      <c r="KC532" s="38"/>
      <c r="KD532" s="38"/>
      <c r="KE532" s="38"/>
      <c r="KF532" s="38"/>
      <c r="KG532" s="38"/>
      <c r="KH532" s="38"/>
      <c r="KI532" s="38"/>
      <c r="KJ532" s="38"/>
      <c r="KK532" s="38"/>
      <c r="KL532" s="38"/>
      <c r="KM532" s="38"/>
      <c r="KN532" s="38"/>
      <c r="KO532" s="38"/>
      <c r="KP532" s="38"/>
      <c r="KQ532" s="38"/>
      <c r="KR532" s="38"/>
      <c r="KS532" s="38"/>
      <c r="KT532" s="38"/>
      <c r="KU532" s="38"/>
      <c r="KV532" s="38"/>
      <c r="KW532" s="38"/>
      <c r="KX532" s="38"/>
      <c r="KY532" s="38"/>
      <c r="KZ532" s="38"/>
      <c r="LA532" s="38"/>
      <c r="LB532" s="38"/>
      <c r="LC532" s="38"/>
      <c r="LD532" s="38"/>
      <c r="LE532" s="38"/>
      <c r="LF532" s="38"/>
      <c r="LG532" s="38"/>
      <c r="LH532" s="38"/>
      <c r="LI532" s="38"/>
      <c r="LJ532" s="38"/>
      <c r="LK532" s="38"/>
      <c r="LL532" s="38"/>
      <c r="LM532" s="38"/>
      <c r="LN532" s="38"/>
      <c r="LO532" s="38"/>
      <c r="LP532" s="38"/>
      <c r="LQ532" s="38"/>
      <c r="LR532" s="38"/>
      <c r="LS532" s="38"/>
      <c r="LT532" s="38"/>
      <c r="LU532" s="38"/>
      <c r="LV532" s="38"/>
      <c r="LW532" s="38"/>
      <c r="LX532" s="38"/>
      <c r="LY532" s="38"/>
      <c r="LZ532" s="38"/>
      <c r="MA532" s="38"/>
      <c r="MB532" s="38"/>
      <c r="MC532" s="38"/>
      <c r="MD532" s="38"/>
      <c r="ME532" s="38"/>
      <c r="MF532" s="38"/>
      <c r="MG532" s="38"/>
      <c r="MH532" s="38"/>
      <c r="MI532" s="38"/>
      <c r="MJ532" s="38"/>
      <c r="MK532" s="38"/>
      <c r="ML532" s="38"/>
      <c r="MM532" s="38"/>
      <c r="MN532" s="38"/>
      <c r="MO532" s="38"/>
      <c r="MP532" s="38"/>
      <c r="MQ532" s="38"/>
      <c r="MR532" s="38"/>
      <c r="MS532" s="38"/>
      <c r="MT532" s="38"/>
      <c r="MU532" s="38"/>
      <c r="MV532" s="38"/>
      <c r="MW532" s="38"/>
      <c r="MX532" s="38"/>
      <c r="MY532" s="38"/>
      <c r="MZ532" s="38"/>
      <c r="NA532" s="38"/>
      <c r="NB532" s="38"/>
      <c r="NC532" s="38"/>
      <c r="ND532" s="38"/>
      <c r="NE532" s="38"/>
      <c r="NF532" s="38"/>
      <c r="NG532" s="38"/>
      <c r="NH532" s="38"/>
      <c r="NI532" s="38"/>
      <c r="NJ532" s="38"/>
      <c r="NK532" s="38"/>
      <c r="NL532" s="38"/>
      <c r="NM532" s="38"/>
      <c r="NN532" s="38"/>
      <c r="NO532" s="38"/>
      <c r="NP532" s="38"/>
      <c r="NQ532" s="38"/>
      <c r="NR532" s="38"/>
      <c r="NS532" s="38"/>
      <c r="NT532" s="38"/>
      <c r="NU532" s="38"/>
      <c r="NV532" s="38"/>
      <c r="NW532" s="38"/>
      <c r="NX532" s="38"/>
      <c r="NY532" s="38"/>
      <c r="NZ532" s="38"/>
      <c r="OA532" s="38"/>
      <c r="OB532" s="38"/>
      <c r="OC532" s="38"/>
      <c r="OD532" s="38"/>
      <c r="OE532" s="38"/>
      <c r="OF532" s="38"/>
      <c r="OG532" s="38"/>
      <c r="OH532" s="38"/>
      <c r="OI532" s="38"/>
      <c r="OJ532" s="38"/>
      <c r="OK532" s="38"/>
      <c r="OL532" s="38"/>
      <c r="OM532" s="38"/>
      <c r="ON532" s="38"/>
      <c r="OO532" s="38"/>
      <c r="OP532" s="38"/>
      <c r="OQ532" s="38"/>
      <c r="OR532" s="38"/>
      <c r="OS532" s="38"/>
      <c r="OT532" s="38"/>
      <c r="OU532" s="38"/>
      <c r="OV532" s="38"/>
      <c r="OW532" s="38"/>
      <c r="OX532" s="38"/>
      <c r="OY532" s="38"/>
      <c r="OZ532" s="38"/>
      <c r="PA532" s="38"/>
      <c r="PB532" s="38"/>
      <c r="PC532" s="38"/>
      <c r="PD532" s="38"/>
      <c r="PE532" s="38"/>
      <c r="PF532" s="38"/>
      <c r="PG532" s="38"/>
      <c r="PH532" s="38"/>
      <c r="PI532" s="38"/>
      <c r="PJ532" s="38"/>
      <c r="PK532" s="38"/>
      <c r="PL532" s="38"/>
      <c r="PM532" s="38"/>
      <c r="PN532" s="38"/>
      <c r="PO532" s="38"/>
      <c r="PP532" s="38"/>
      <c r="PQ532" s="38"/>
      <c r="PR532" s="38"/>
      <c r="PS532" s="38"/>
      <c r="PT532" s="38"/>
      <c r="PU532" s="38"/>
      <c r="PV532" s="38"/>
      <c r="PW532" s="38"/>
      <c r="PX532" s="38"/>
      <c r="PY532" s="38"/>
      <c r="PZ532" s="38"/>
      <c r="QA532" s="38"/>
      <c r="QB532" s="38"/>
      <c r="QC532" s="38"/>
      <c r="QD532" s="38"/>
      <c r="QE532" s="38"/>
      <c r="QF532" s="38"/>
      <c r="QG532" s="38"/>
      <c r="QH532" s="38"/>
      <c r="QI532" s="38"/>
      <c r="QJ532" s="38"/>
      <c r="QK532" s="38"/>
      <c r="QL532" s="38"/>
      <c r="QM532" s="38"/>
      <c r="QN532" s="38"/>
      <c r="QO532" s="38"/>
      <c r="QP532" s="38"/>
      <c r="QQ532" s="38"/>
      <c r="QR532" s="38"/>
      <c r="QS532" s="38"/>
      <c r="QT532" s="38"/>
      <c r="QU532" s="38"/>
      <c r="QV532" s="38"/>
      <c r="QW532" s="38"/>
      <c r="QX532" s="38"/>
      <c r="QY532" s="38"/>
      <c r="QZ532" s="38"/>
      <c r="RA532" s="38"/>
      <c r="RB532" s="38"/>
      <c r="RC532" s="38"/>
      <c r="RD532" s="38"/>
      <c r="RE532" s="38"/>
      <c r="RF532" s="38"/>
      <c r="RG532" s="38"/>
      <c r="RH532" s="38"/>
      <c r="RI532" s="38"/>
      <c r="RJ532" s="38"/>
      <c r="RK532" s="38"/>
      <c r="RL532" s="38"/>
      <c r="RM532" s="38"/>
      <c r="RN532" s="38"/>
      <c r="RO532" s="38"/>
      <c r="RP532" s="38"/>
      <c r="RQ532" s="38"/>
      <c r="RR532" s="38"/>
      <c r="RS532" s="38"/>
      <c r="RT532" s="38"/>
      <c r="RU532" s="38"/>
      <c r="RV532" s="38"/>
      <c r="RW532" s="38"/>
      <c r="RX532" s="38"/>
      <c r="RY532" s="38"/>
      <c r="RZ532" s="38"/>
      <c r="SA532" s="38"/>
      <c r="SB532" s="38"/>
      <c r="SC532" s="38"/>
      <c r="SD532" s="38"/>
      <c r="SE532" s="38"/>
      <c r="SF532" s="38"/>
      <c r="SG532" s="38"/>
      <c r="SH532" s="38"/>
      <c r="SI532" s="38"/>
      <c r="SJ532" s="38"/>
      <c r="SK532" s="38"/>
      <c r="SL532" s="38"/>
      <c r="SM532" s="38"/>
      <c r="SN532" s="38"/>
      <c r="SO532" s="38"/>
      <c r="SP532" s="38"/>
      <c r="SQ532" s="38"/>
      <c r="SR532" s="38"/>
      <c r="SS532" s="38"/>
      <c r="ST532" s="38"/>
      <c r="SU532" s="38"/>
      <c r="SV532" s="38"/>
      <c r="SW532" s="38"/>
      <c r="SX532" s="38"/>
      <c r="SY532" s="38"/>
      <c r="SZ532" s="38"/>
      <c r="TA532" s="38"/>
      <c r="TB532" s="38"/>
      <c r="TC532" s="38"/>
      <c r="TD532" s="38"/>
      <c r="TE532" s="38"/>
      <c r="TF532" s="38"/>
      <c r="TG532" s="38"/>
      <c r="TH532" s="38"/>
      <c r="TI532" s="38"/>
      <c r="TJ532" s="38"/>
      <c r="TK532" s="38"/>
      <c r="TL532" s="38"/>
      <c r="TM532" s="38"/>
      <c r="TN532" s="38"/>
      <c r="TO532" s="38"/>
      <c r="TP532" s="38"/>
      <c r="TQ532" s="38"/>
      <c r="TR532" s="38"/>
      <c r="TS532" s="38"/>
      <c r="TT532" s="38"/>
      <c r="TU532" s="38"/>
      <c r="TV532" s="38"/>
      <c r="TW532" s="38"/>
      <c r="TX532" s="38"/>
      <c r="TY532" s="38"/>
      <c r="TZ532" s="38"/>
      <c r="UA532" s="38"/>
      <c r="UB532" s="38"/>
      <c r="UC532" s="38"/>
      <c r="UD532" s="38"/>
      <c r="UE532" s="38"/>
      <c r="UF532" s="38"/>
      <c r="UG532" s="38"/>
      <c r="UH532" s="38"/>
      <c r="UI532" s="38"/>
      <c r="UJ532" s="38"/>
      <c r="UK532" s="38"/>
      <c r="UL532" s="38"/>
      <c r="UM532" s="38"/>
      <c r="UN532" s="38"/>
      <c r="UO532" s="38"/>
      <c r="UP532" s="38"/>
      <c r="UQ532" s="38"/>
      <c r="UR532" s="38"/>
      <c r="US532" s="38"/>
      <c r="UT532" s="38"/>
      <c r="UU532" s="38"/>
      <c r="UV532" s="38"/>
      <c r="UW532" s="38"/>
      <c r="UX532" s="38"/>
      <c r="UY532" s="38"/>
      <c r="UZ532" s="38"/>
      <c r="VA532" s="38"/>
      <c r="VB532" s="38"/>
      <c r="VC532" s="38"/>
      <c r="VD532" s="38"/>
      <c r="VE532" s="38"/>
      <c r="VF532" s="38"/>
      <c r="VG532" s="38"/>
      <c r="VH532" s="38"/>
      <c r="VI532" s="38"/>
      <c r="VJ532" s="38"/>
      <c r="VK532" s="38"/>
      <c r="VL532" s="38"/>
      <c r="VM532" s="38"/>
      <c r="VN532" s="38"/>
      <c r="VO532" s="38"/>
      <c r="VP532" s="38"/>
      <c r="VQ532" s="38"/>
      <c r="VR532" s="38"/>
      <c r="VS532" s="38"/>
      <c r="VT532" s="38"/>
      <c r="VU532" s="38"/>
      <c r="VV532" s="38"/>
      <c r="VW532" s="38"/>
      <c r="VX532" s="38"/>
      <c r="VY532" s="38"/>
      <c r="VZ532" s="38"/>
      <c r="WA532" s="38"/>
      <c r="WB532" s="38"/>
      <c r="WC532" s="38"/>
      <c r="WD532" s="38"/>
    </row>
    <row r="533" spans="1:602" s="37" customFormat="1" ht="15">
      <c r="A533" s="507"/>
      <c r="B533" s="72"/>
      <c r="C533" s="530"/>
      <c r="D533" s="531"/>
      <c r="E533" s="56"/>
      <c r="F533" s="56"/>
      <c r="G533" s="556"/>
      <c r="H533" s="56"/>
      <c r="I533" s="533" t="s">
        <v>14</v>
      </c>
      <c r="J533" s="533" t="s">
        <v>139</v>
      </c>
      <c r="K533" s="276" t="s">
        <v>999</v>
      </c>
      <c r="L533" s="276" t="s">
        <v>15</v>
      </c>
      <c r="M533" s="520"/>
      <c r="N533" s="520">
        <v>0</v>
      </c>
      <c r="O533" s="520">
        <v>0</v>
      </c>
      <c r="P533" s="534">
        <v>0</v>
      </c>
      <c r="Q533" s="520">
        <v>0</v>
      </c>
      <c r="R533" s="520">
        <v>0</v>
      </c>
      <c r="S533" s="535">
        <v>3</v>
      </c>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c r="DG533" s="38"/>
      <c r="DH533" s="38"/>
      <c r="DI533" s="38"/>
      <c r="DJ533" s="38"/>
      <c r="DK533" s="38"/>
      <c r="DL533" s="38"/>
      <c r="DM533" s="38"/>
      <c r="DN533" s="38"/>
      <c r="DO533" s="38"/>
      <c r="DP533" s="38"/>
      <c r="DQ533" s="38"/>
      <c r="DR533" s="38"/>
      <c r="DS533" s="38"/>
      <c r="DT533" s="38"/>
      <c r="DU533" s="38"/>
      <c r="DV533" s="38"/>
      <c r="DW533" s="38"/>
      <c r="DX533" s="38"/>
      <c r="DY533" s="38"/>
      <c r="DZ533" s="38"/>
      <c r="EA533" s="38"/>
      <c r="EB533" s="38"/>
      <c r="EC533" s="38"/>
      <c r="ED533" s="38"/>
      <c r="EE533" s="38"/>
      <c r="EF533" s="38"/>
      <c r="EG533" s="38"/>
      <c r="EH533" s="38"/>
      <c r="EI533" s="38"/>
      <c r="EJ533" s="38"/>
      <c r="EK533" s="38"/>
      <c r="EL533" s="38"/>
      <c r="EM533" s="38"/>
      <c r="EN533" s="38"/>
      <c r="EO533" s="38"/>
      <c r="EP533" s="38"/>
      <c r="EQ533" s="38"/>
      <c r="ER533" s="38"/>
      <c r="ES533" s="38"/>
      <c r="ET533" s="38"/>
      <c r="EU533" s="38"/>
      <c r="EV533" s="38"/>
      <c r="EW533" s="38"/>
      <c r="EX533" s="38"/>
      <c r="EY533" s="38"/>
      <c r="EZ533" s="38"/>
      <c r="FA533" s="38"/>
      <c r="FB533" s="38"/>
      <c r="FC533" s="38"/>
      <c r="FD533" s="38"/>
      <c r="FE533" s="38"/>
      <c r="FF533" s="38"/>
      <c r="FG533" s="38"/>
      <c r="FH533" s="38"/>
      <c r="FI533" s="38"/>
      <c r="FJ533" s="38"/>
      <c r="FK533" s="38"/>
      <c r="FL533" s="38"/>
      <c r="FM533" s="38"/>
      <c r="FN533" s="38"/>
      <c r="FO533" s="38"/>
      <c r="FP533" s="38"/>
      <c r="FQ533" s="38"/>
      <c r="FR533" s="38"/>
      <c r="FS533" s="38"/>
      <c r="FT533" s="38"/>
      <c r="FU533" s="38"/>
      <c r="FV533" s="38"/>
      <c r="FW533" s="38"/>
      <c r="FX533" s="38"/>
      <c r="FY533" s="38"/>
      <c r="FZ533" s="38"/>
      <c r="GA533" s="38"/>
      <c r="GB533" s="38"/>
      <c r="GC533" s="38"/>
      <c r="GD533" s="38"/>
      <c r="GE533" s="38"/>
      <c r="GF533" s="38"/>
      <c r="GG533" s="38"/>
      <c r="GH533" s="38"/>
      <c r="GI533" s="38"/>
      <c r="GJ533" s="38"/>
      <c r="GK533" s="38"/>
      <c r="GL533" s="38"/>
      <c r="GM533" s="38"/>
      <c r="GN533" s="38"/>
      <c r="GO533" s="38"/>
      <c r="GP533" s="38"/>
      <c r="GQ533" s="38"/>
      <c r="GR533" s="38"/>
      <c r="GS533" s="38"/>
      <c r="GT533" s="38"/>
      <c r="GU533" s="38"/>
      <c r="GV533" s="38"/>
      <c r="GW533" s="38"/>
      <c r="GX533" s="38"/>
      <c r="GY533" s="38"/>
      <c r="GZ533" s="38"/>
      <c r="HA533" s="38"/>
      <c r="HB533" s="38"/>
      <c r="HC533" s="38"/>
      <c r="HD533" s="38"/>
      <c r="HE533" s="38"/>
      <c r="HF533" s="38"/>
      <c r="HG533" s="38"/>
      <c r="HH533" s="38"/>
      <c r="HI533" s="38"/>
      <c r="HJ533" s="38"/>
      <c r="HK533" s="38"/>
      <c r="HL533" s="38"/>
      <c r="HM533" s="38"/>
      <c r="HN533" s="38"/>
      <c r="HO533" s="38"/>
      <c r="HP533" s="38"/>
      <c r="HQ533" s="38"/>
      <c r="HR533" s="38"/>
      <c r="HS533" s="38"/>
      <c r="HT533" s="38"/>
      <c r="HU533" s="38"/>
      <c r="HV533" s="38"/>
      <c r="HW533" s="38"/>
      <c r="HX533" s="38"/>
      <c r="HY533" s="38"/>
      <c r="HZ533" s="38"/>
      <c r="IA533" s="38"/>
      <c r="IB533" s="38"/>
      <c r="IC533" s="38"/>
      <c r="ID533" s="38"/>
      <c r="IE533" s="38"/>
      <c r="IF533" s="38"/>
      <c r="IG533" s="38"/>
      <c r="IH533" s="38"/>
      <c r="II533" s="38"/>
      <c r="IJ533" s="38"/>
      <c r="IK533" s="38"/>
      <c r="IL533" s="38"/>
      <c r="IM533" s="38"/>
      <c r="IN533" s="38"/>
      <c r="IO533" s="38"/>
      <c r="IP533" s="38"/>
      <c r="IQ533" s="38"/>
      <c r="IR533" s="38"/>
      <c r="IS533" s="38"/>
      <c r="IT533" s="38"/>
      <c r="IU533" s="38"/>
      <c r="IV533" s="38"/>
      <c r="IW533" s="38"/>
      <c r="IX533" s="38"/>
      <c r="IY533" s="38"/>
      <c r="IZ533" s="38"/>
      <c r="JA533" s="38"/>
      <c r="JB533" s="38"/>
      <c r="JC533" s="38"/>
      <c r="JD533" s="38"/>
      <c r="JE533" s="38"/>
      <c r="JF533" s="38"/>
      <c r="JG533" s="38"/>
      <c r="JH533" s="38"/>
      <c r="JI533" s="38"/>
      <c r="JJ533" s="38"/>
      <c r="JK533" s="38"/>
      <c r="JL533" s="38"/>
      <c r="JM533" s="38"/>
      <c r="JN533" s="38"/>
      <c r="JO533" s="38"/>
      <c r="JP533" s="38"/>
      <c r="JQ533" s="38"/>
      <c r="JR533" s="38"/>
      <c r="JS533" s="38"/>
      <c r="JT533" s="38"/>
      <c r="JU533" s="38"/>
      <c r="JV533" s="38"/>
      <c r="JW533" s="38"/>
      <c r="JX533" s="38"/>
      <c r="JY533" s="38"/>
      <c r="JZ533" s="38"/>
      <c r="KA533" s="38"/>
      <c r="KB533" s="38"/>
      <c r="KC533" s="38"/>
      <c r="KD533" s="38"/>
      <c r="KE533" s="38"/>
      <c r="KF533" s="38"/>
      <c r="KG533" s="38"/>
      <c r="KH533" s="38"/>
      <c r="KI533" s="38"/>
      <c r="KJ533" s="38"/>
      <c r="KK533" s="38"/>
      <c r="KL533" s="38"/>
      <c r="KM533" s="38"/>
      <c r="KN533" s="38"/>
      <c r="KO533" s="38"/>
      <c r="KP533" s="38"/>
      <c r="KQ533" s="38"/>
      <c r="KR533" s="38"/>
      <c r="KS533" s="38"/>
      <c r="KT533" s="38"/>
      <c r="KU533" s="38"/>
      <c r="KV533" s="38"/>
      <c r="KW533" s="38"/>
      <c r="KX533" s="38"/>
      <c r="KY533" s="38"/>
      <c r="KZ533" s="38"/>
      <c r="LA533" s="38"/>
      <c r="LB533" s="38"/>
      <c r="LC533" s="38"/>
      <c r="LD533" s="38"/>
      <c r="LE533" s="38"/>
      <c r="LF533" s="38"/>
      <c r="LG533" s="38"/>
      <c r="LH533" s="38"/>
      <c r="LI533" s="38"/>
      <c r="LJ533" s="38"/>
      <c r="LK533" s="38"/>
      <c r="LL533" s="38"/>
      <c r="LM533" s="38"/>
      <c r="LN533" s="38"/>
      <c r="LO533" s="38"/>
      <c r="LP533" s="38"/>
      <c r="LQ533" s="38"/>
      <c r="LR533" s="38"/>
      <c r="LS533" s="38"/>
      <c r="LT533" s="38"/>
      <c r="LU533" s="38"/>
      <c r="LV533" s="38"/>
      <c r="LW533" s="38"/>
      <c r="LX533" s="38"/>
      <c r="LY533" s="38"/>
      <c r="LZ533" s="38"/>
      <c r="MA533" s="38"/>
      <c r="MB533" s="38"/>
      <c r="MC533" s="38"/>
      <c r="MD533" s="38"/>
      <c r="ME533" s="38"/>
      <c r="MF533" s="38"/>
      <c r="MG533" s="38"/>
      <c r="MH533" s="38"/>
      <c r="MI533" s="38"/>
      <c r="MJ533" s="38"/>
      <c r="MK533" s="38"/>
      <c r="ML533" s="38"/>
      <c r="MM533" s="38"/>
      <c r="MN533" s="38"/>
      <c r="MO533" s="38"/>
      <c r="MP533" s="38"/>
      <c r="MQ533" s="38"/>
      <c r="MR533" s="38"/>
      <c r="MS533" s="38"/>
      <c r="MT533" s="38"/>
      <c r="MU533" s="38"/>
      <c r="MV533" s="38"/>
      <c r="MW533" s="38"/>
      <c r="MX533" s="38"/>
      <c r="MY533" s="38"/>
      <c r="MZ533" s="38"/>
      <c r="NA533" s="38"/>
      <c r="NB533" s="38"/>
      <c r="NC533" s="38"/>
      <c r="ND533" s="38"/>
      <c r="NE533" s="38"/>
      <c r="NF533" s="38"/>
      <c r="NG533" s="38"/>
      <c r="NH533" s="38"/>
      <c r="NI533" s="38"/>
      <c r="NJ533" s="38"/>
      <c r="NK533" s="38"/>
      <c r="NL533" s="38"/>
      <c r="NM533" s="38"/>
      <c r="NN533" s="38"/>
      <c r="NO533" s="38"/>
      <c r="NP533" s="38"/>
      <c r="NQ533" s="38"/>
      <c r="NR533" s="38"/>
      <c r="NS533" s="38"/>
      <c r="NT533" s="38"/>
      <c r="NU533" s="38"/>
      <c r="NV533" s="38"/>
      <c r="NW533" s="38"/>
      <c r="NX533" s="38"/>
      <c r="NY533" s="38"/>
      <c r="NZ533" s="38"/>
      <c r="OA533" s="38"/>
      <c r="OB533" s="38"/>
      <c r="OC533" s="38"/>
      <c r="OD533" s="38"/>
      <c r="OE533" s="38"/>
      <c r="OF533" s="38"/>
      <c r="OG533" s="38"/>
      <c r="OH533" s="38"/>
      <c r="OI533" s="38"/>
      <c r="OJ533" s="38"/>
      <c r="OK533" s="38"/>
      <c r="OL533" s="38"/>
      <c r="OM533" s="38"/>
      <c r="ON533" s="38"/>
      <c r="OO533" s="38"/>
      <c r="OP533" s="38"/>
      <c r="OQ533" s="38"/>
      <c r="OR533" s="38"/>
      <c r="OS533" s="38"/>
      <c r="OT533" s="38"/>
      <c r="OU533" s="38"/>
      <c r="OV533" s="38"/>
      <c r="OW533" s="38"/>
      <c r="OX533" s="38"/>
      <c r="OY533" s="38"/>
      <c r="OZ533" s="38"/>
      <c r="PA533" s="38"/>
      <c r="PB533" s="38"/>
      <c r="PC533" s="38"/>
      <c r="PD533" s="38"/>
      <c r="PE533" s="38"/>
      <c r="PF533" s="38"/>
      <c r="PG533" s="38"/>
      <c r="PH533" s="38"/>
      <c r="PI533" s="38"/>
      <c r="PJ533" s="38"/>
      <c r="PK533" s="38"/>
      <c r="PL533" s="38"/>
      <c r="PM533" s="38"/>
      <c r="PN533" s="38"/>
      <c r="PO533" s="38"/>
      <c r="PP533" s="38"/>
      <c r="PQ533" s="38"/>
      <c r="PR533" s="38"/>
      <c r="PS533" s="38"/>
      <c r="PT533" s="38"/>
      <c r="PU533" s="38"/>
      <c r="PV533" s="38"/>
      <c r="PW533" s="38"/>
      <c r="PX533" s="38"/>
      <c r="PY533" s="38"/>
      <c r="PZ533" s="38"/>
      <c r="QA533" s="38"/>
      <c r="QB533" s="38"/>
      <c r="QC533" s="38"/>
      <c r="QD533" s="38"/>
      <c r="QE533" s="38"/>
      <c r="QF533" s="38"/>
      <c r="QG533" s="38"/>
      <c r="QH533" s="38"/>
      <c r="QI533" s="38"/>
      <c r="QJ533" s="38"/>
      <c r="QK533" s="38"/>
      <c r="QL533" s="38"/>
      <c r="QM533" s="38"/>
      <c r="QN533" s="38"/>
      <c r="QO533" s="38"/>
      <c r="QP533" s="38"/>
      <c r="QQ533" s="38"/>
      <c r="QR533" s="38"/>
      <c r="QS533" s="38"/>
      <c r="QT533" s="38"/>
      <c r="QU533" s="38"/>
      <c r="QV533" s="38"/>
      <c r="QW533" s="38"/>
      <c r="QX533" s="38"/>
      <c r="QY533" s="38"/>
      <c r="QZ533" s="38"/>
      <c r="RA533" s="38"/>
      <c r="RB533" s="38"/>
      <c r="RC533" s="38"/>
      <c r="RD533" s="38"/>
      <c r="RE533" s="38"/>
      <c r="RF533" s="38"/>
      <c r="RG533" s="38"/>
      <c r="RH533" s="38"/>
      <c r="RI533" s="38"/>
      <c r="RJ533" s="38"/>
      <c r="RK533" s="38"/>
      <c r="RL533" s="38"/>
      <c r="RM533" s="38"/>
      <c r="RN533" s="38"/>
      <c r="RO533" s="38"/>
      <c r="RP533" s="38"/>
      <c r="RQ533" s="38"/>
      <c r="RR533" s="38"/>
      <c r="RS533" s="38"/>
      <c r="RT533" s="38"/>
      <c r="RU533" s="38"/>
      <c r="RV533" s="38"/>
      <c r="RW533" s="38"/>
      <c r="RX533" s="38"/>
      <c r="RY533" s="38"/>
      <c r="RZ533" s="38"/>
      <c r="SA533" s="38"/>
      <c r="SB533" s="38"/>
      <c r="SC533" s="38"/>
      <c r="SD533" s="38"/>
      <c r="SE533" s="38"/>
      <c r="SF533" s="38"/>
      <c r="SG533" s="38"/>
      <c r="SH533" s="38"/>
      <c r="SI533" s="38"/>
      <c r="SJ533" s="38"/>
      <c r="SK533" s="38"/>
      <c r="SL533" s="38"/>
      <c r="SM533" s="38"/>
      <c r="SN533" s="38"/>
      <c r="SO533" s="38"/>
      <c r="SP533" s="38"/>
      <c r="SQ533" s="38"/>
      <c r="SR533" s="38"/>
      <c r="SS533" s="38"/>
      <c r="ST533" s="38"/>
      <c r="SU533" s="38"/>
      <c r="SV533" s="38"/>
      <c r="SW533" s="38"/>
      <c r="SX533" s="38"/>
      <c r="SY533" s="38"/>
      <c r="SZ533" s="38"/>
      <c r="TA533" s="38"/>
      <c r="TB533" s="38"/>
      <c r="TC533" s="38"/>
      <c r="TD533" s="38"/>
      <c r="TE533" s="38"/>
      <c r="TF533" s="38"/>
      <c r="TG533" s="38"/>
      <c r="TH533" s="38"/>
      <c r="TI533" s="38"/>
      <c r="TJ533" s="38"/>
      <c r="TK533" s="38"/>
      <c r="TL533" s="38"/>
      <c r="TM533" s="38"/>
      <c r="TN533" s="38"/>
      <c r="TO533" s="38"/>
      <c r="TP533" s="38"/>
      <c r="TQ533" s="38"/>
      <c r="TR533" s="38"/>
      <c r="TS533" s="38"/>
      <c r="TT533" s="38"/>
      <c r="TU533" s="38"/>
      <c r="TV533" s="38"/>
      <c r="TW533" s="38"/>
      <c r="TX533" s="38"/>
      <c r="TY533" s="38"/>
      <c r="TZ533" s="38"/>
      <c r="UA533" s="38"/>
      <c r="UB533" s="38"/>
      <c r="UC533" s="38"/>
      <c r="UD533" s="38"/>
      <c r="UE533" s="38"/>
      <c r="UF533" s="38"/>
      <c r="UG533" s="38"/>
      <c r="UH533" s="38"/>
      <c r="UI533" s="38"/>
      <c r="UJ533" s="38"/>
      <c r="UK533" s="38"/>
      <c r="UL533" s="38"/>
      <c r="UM533" s="38"/>
      <c r="UN533" s="38"/>
      <c r="UO533" s="38"/>
      <c r="UP533" s="38"/>
      <c r="UQ533" s="38"/>
      <c r="UR533" s="38"/>
      <c r="US533" s="38"/>
      <c r="UT533" s="38"/>
      <c r="UU533" s="38"/>
      <c r="UV533" s="38"/>
      <c r="UW533" s="38"/>
      <c r="UX533" s="38"/>
      <c r="UY533" s="38"/>
      <c r="UZ533" s="38"/>
      <c r="VA533" s="38"/>
      <c r="VB533" s="38"/>
      <c r="VC533" s="38"/>
      <c r="VD533" s="38"/>
      <c r="VE533" s="38"/>
      <c r="VF533" s="38"/>
      <c r="VG533" s="38"/>
      <c r="VH533" s="38"/>
      <c r="VI533" s="38"/>
      <c r="VJ533" s="38"/>
      <c r="VK533" s="38"/>
      <c r="VL533" s="38"/>
      <c r="VM533" s="38"/>
      <c r="VN533" s="38"/>
      <c r="VO533" s="38"/>
      <c r="VP533" s="38"/>
      <c r="VQ533" s="38"/>
      <c r="VR533" s="38"/>
      <c r="VS533" s="38"/>
      <c r="VT533" s="38"/>
      <c r="VU533" s="38"/>
      <c r="VV533" s="38"/>
      <c r="VW533" s="38"/>
      <c r="VX533" s="38"/>
      <c r="VY533" s="38"/>
      <c r="VZ533" s="38"/>
      <c r="WA533" s="38"/>
      <c r="WB533" s="38"/>
      <c r="WC533" s="38"/>
      <c r="WD533" s="38"/>
    </row>
    <row r="534" spans="1:602" s="37" customFormat="1" ht="15">
      <c r="A534" s="507"/>
      <c r="B534" s="72"/>
      <c r="C534" s="536"/>
      <c r="D534" s="51"/>
      <c r="E534" s="57"/>
      <c r="F534" s="57"/>
      <c r="G534" s="526"/>
      <c r="H534" s="57"/>
      <c r="I534" s="533" t="s">
        <v>14</v>
      </c>
      <c r="J534" s="533" t="s">
        <v>139</v>
      </c>
      <c r="K534" s="276" t="s">
        <v>999</v>
      </c>
      <c r="L534" s="276" t="s">
        <v>144</v>
      </c>
      <c r="M534" s="520">
        <v>581100</v>
      </c>
      <c r="N534" s="520">
        <v>548492</v>
      </c>
      <c r="O534" s="520">
        <v>396400</v>
      </c>
      <c r="P534" s="534">
        <v>396400</v>
      </c>
      <c r="Q534" s="520">
        <v>396400</v>
      </c>
      <c r="R534" s="520">
        <v>396400</v>
      </c>
      <c r="S534" s="535">
        <v>3</v>
      </c>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38"/>
      <c r="DT534" s="38"/>
      <c r="DU534" s="38"/>
      <c r="DV534" s="38"/>
      <c r="DW534" s="38"/>
      <c r="DX534" s="38"/>
      <c r="DY534" s="38"/>
      <c r="DZ534" s="38"/>
      <c r="EA534" s="38"/>
      <c r="EB534" s="38"/>
      <c r="EC534" s="38"/>
      <c r="ED534" s="38"/>
      <c r="EE534" s="38"/>
      <c r="EF534" s="38"/>
      <c r="EG534" s="38"/>
      <c r="EH534" s="38"/>
      <c r="EI534" s="38"/>
      <c r="EJ534" s="38"/>
      <c r="EK534" s="38"/>
      <c r="EL534" s="38"/>
      <c r="EM534" s="38"/>
      <c r="EN534" s="38"/>
      <c r="EO534" s="38"/>
      <c r="EP534" s="38"/>
      <c r="EQ534" s="38"/>
      <c r="ER534" s="38"/>
      <c r="ES534" s="38"/>
      <c r="ET534" s="38"/>
      <c r="EU534" s="38"/>
      <c r="EV534" s="38"/>
      <c r="EW534" s="38"/>
      <c r="EX534" s="38"/>
      <c r="EY534" s="38"/>
      <c r="EZ534" s="38"/>
      <c r="FA534" s="38"/>
      <c r="FB534" s="38"/>
      <c r="FC534" s="38"/>
      <c r="FD534" s="38"/>
      <c r="FE534" s="38"/>
      <c r="FF534" s="38"/>
      <c r="FG534" s="38"/>
      <c r="FH534" s="38"/>
      <c r="FI534" s="38"/>
      <c r="FJ534" s="38"/>
      <c r="FK534" s="38"/>
      <c r="FL534" s="38"/>
      <c r="FM534" s="38"/>
      <c r="FN534" s="38"/>
      <c r="FO534" s="38"/>
      <c r="FP534" s="38"/>
      <c r="FQ534" s="38"/>
      <c r="FR534" s="38"/>
      <c r="FS534" s="38"/>
      <c r="FT534" s="38"/>
      <c r="FU534" s="38"/>
      <c r="FV534" s="38"/>
      <c r="FW534" s="38"/>
      <c r="FX534" s="38"/>
      <c r="FY534" s="38"/>
      <c r="FZ534" s="38"/>
      <c r="GA534" s="38"/>
      <c r="GB534" s="38"/>
      <c r="GC534" s="38"/>
      <c r="GD534" s="38"/>
      <c r="GE534" s="38"/>
      <c r="GF534" s="38"/>
      <c r="GG534" s="38"/>
      <c r="GH534" s="38"/>
      <c r="GI534" s="38"/>
      <c r="GJ534" s="38"/>
      <c r="GK534" s="38"/>
      <c r="GL534" s="38"/>
      <c r="GM534" s="38"/>
      <c r="GN534" s="38"/>
      <c r="GO534" s="38"/>
      <c r="GP534" s="38"/>
      <c r="GQ534" s="38"/>
      <c r="GR534" s="38"/>
      <c r="GS534" s="38"/>
      <c r="GT534" s="38"/>
      <c r="GU534" s="38"/>
      <c r="GV534" s="38"/>
      <c r="GW534" s="38"/>
      <c r="GX534" s="38"/>
      <c r="GY534" s="38"/>
      <c r="GZ534" s="38"/>
      <c r="HA534" s="38"/>
      <c r="HB534" s="38"/>
      <c r="HC534" s="38"/>
      <c r="HD534" s="38"/>
      <c r="HE534" s="38"/>
      <c r="HF534" s="38"/>
      <c r="HG534" s="38"/>
      <c r="HH534" s="38"/>
      <c r="HI534" s="38"/>
      <c r="HJ534" s="38"/>
      <c r="HK534" s="38"/>
      <c r="HL534" s="38"/>
      <c r="HM534" s="38"/>
      <c r="HN534" s="38"/>
      <c r="HO534" s="38"/>
      <c r="HP534" s="38"/>
      <c r="HQ534" s="38"/>
      <c r="HR534" s="38"/>
      <c r="HS534" s="38"/>
      <c r="HT534" s="38"/>
      <c r="HU534" s="38"/>
      <c r="HV534" s="38"/>
      <c r="HW534" s="38"/>
      <c r="HX534" s="38"/>
      <c r="HY534" s="38"/>
      <c r="HZ534" s="38"/>
      <c r="IA534" s="38"/>
      <c r="IB534" s="38"/>
      <c r="IC534" s="38"/>
      <c r="ID534" s="38"/>
      <c r="IE534" s="38"/>
      <c r="IF534" s="38"/>
      <c r="IG534" s="38"/>
      <c r="IH534" s="38"/>
      <c r="II534" s="38"/>
      <c r="IJ534" s="38"/>
      <c r="IK534" s="38"/>
      <c r="IL534" s="38"/>
      <c r="IM534" s="38"/>
      <c r="IN534" s="38"/>
      <c r="IO534" s="38"/>
      <c r="IP534" s="38"/>
      <c r="IQ534" s="38"/>
      <c r="IR534" s="38"/>
      <c r="IS534" s="38"/>
      <c r="IT534" s="38"/>
      <c r="IU534" s="38"/>
      <c r="IV534" s="38"/>
      <c r="IW534" s="38"/>
      <c r="IX534" s="38"/>
      <c r="IY534" s="38"/>
      <c r="IZ534" s="38"/>
      <c r="JA534" s="38"/>
      <c r="JB534" s="38"/>
      <c r="JC534" s="38"/>
      <c r="JD534" s="38"/>
      <c r="JE534" s="38"/>
      <c r="JF534" s="38"/>
      <c r="JG534" s="38"/>
      <c r="JH534" s="38"/>
      <c r="JI534" s="38"/>
      <c r="JJ534" s="38"/>
      <c r="JK534" s="38"/>
      <c r="JL534" s="38"/>
      <c r="JM534" s="38"/>
      <c r="JN534" s="38"/>
      <c r="JO534" s="38"/>
      <c r="JP534" s="38"/>
      <c r="JQ534" s="38"/>
      <c r="JR534" s="38"/>
      <c r="JS534" s="38"/>
      <c r="JT534" s="38"/>
      <c r="JU534" s="38"/>
      <c r="JV534" s="38"/>
      <c r="JW534" s="38"/>
      <c r="JX534" s="38"/>
      <c r="JY534" s="38"/>
      <c r="JZ534" s="38"/>
      <c r="KA534" s="38"/>
      <c r="KB534" s="38"/>
      <c r="KC534" s="38"/>
      <c r="KD534" s="38"/>
      <c r="KE534" s="38"/>
      <c r="KF534" s="38"/>
      <c r="KG534" s="38"/>
      <c r="KH534" s="38"/>
      <c r="KI534" s="38"/>
      <c r="KJ534" s="38"/>
      <c r="KK534" s="38"/>
      <c r="KL534" s="38"/>
      <c r="KM534" s="38"/>
      <c r="KN534" s="38"/>
      <c r="KO534" s="38"/>
      <c r="KP534" s="38"/>
      <c r="KQ534" s="38"/>
      <c r="KR534" s="38"/>
      <c r="KS534" s="38"/>
      <c r="KT534" s="38"/>
      <c r="KU534" s="38"/>
      <c r="KV534" s="38"/>
      <c r="KW534" s="38"/>
      <c r="KX534" s="38"/>
      <c r="KY534" s="38"/>
      <c r="KZ534" s="38"/>
      <c r="LA534" s="38"/>
      <c r="LB534" s="38"/>
      <c r="LC534" s="38"/>
      <c r="LD534" s="38"/>
      <c r="LE534" s="38"/>
      <c r="LF534" s="38"/>
      <c r="LG534" s="38"/>
      <c r="LH534" s="38"/>
      <c r="LI534" s="38"/>
      <c r="LJ534" s="38"/>
      <c r="LK534" s="38"/>
      <c r="LL534" s="38"/>
      <c r="LM534" s="38"/>
      <c r="LN534" s="38"/>
      <c r="LO534" s="38"/>
      <c r="LP534" s="38"/>
      <c r="LQ534" s="38"/>
      <c r="LR534" s="38"/>
      <c r="LS534" s="38"/>
      <c r="LT534" s="38"/>
      <c r="LU534" s="38"/>
      <c r="LV534" s="38"/>
      <c r="LW534" s="38"/>
      <c r="LX534" s="38"/>
      <c r="LY534" s="38"/>
      <c r="LZ534" s="38"/>
      <c r="MA534" s="38"/>
      <c r="MB534" s="38"/>
      <c r="MC534" s="38"/>
      <c r="MD534" s="38"/>
      <c r="ME534" s="38"/>
      <c r="MF534" s="38"/>
      <c r="MG534" s="38"/>
      <c r="MH534" s="38"/>
      <c r="MI534" s="38"/>
      <c r="MJ534" s="38"/>
      <c r="MK534" s="38"/>
      <c r="ML534" s="38"/>
      <c r="MM534" s="38"/>
      <c r="MN534" s="38"/>
      <c r="MO534" s="38"/>
      <c r="MP534" s="38"/>
      <c r="MQ534" s="38"/>
      <c r="MR534" s="38"/>
      <c r="MS534" s="38"/>
      <c r="MT534" s="38"/>
      <c r="MU534" s="38"/>
      <c r="MV534" s="38"/>
      <c r="MW534" s="38"/>
      <c r="MX534" s="38"/>
      <c r="MY534" s="38"/>
      <c r="MZ534" s="38"/>
      <c r="NA534" s="38"/>
      <c r="NB534" s="38"/>
      <c r="NC534" s="38"/>
      <c r="ND534" s="38"/>
      <c r="NE534" s="38"/>
      <c r="NF534" s="38"/>
      <c r="NG534" s="38"/>
      <c r="NH534" s="38"/>
      <c r="NI534" s="38"/>
      <c r="NJ534" s="38"/>
      <c r="NK534" s="38"/>
      <c r="NL534" s="38"/>
      <c r="NM534" s="38"/>
      <c r="NN534" s="38"/>
      <c r="NO534" s="38"/>
      <c r="NP534" s="38"/>
      <c r="NQ534" s="38"/>
      <c r="NR534" s="38"/>
      <c r="NS534" s="38"/>
      <c r="NT534" s="38"/>
      <c r="NU534" s="38"/>
      <c r="NV534" s="38"/>
      <c r="NW534" s="38"/>
      <c r="NX534" s="38"/>
      <c r="NY534" s="38"/>
      <c r="NZ534" s="38"/>
      <c r="OA534" s="38"/>
      <c r="OB534" s="38"/>
      <c r="OC534" s="38"/>
      <c r="OD534" s="38"/>
      <c r="OE534" s="38"/>
      <c r="OF534" s="38"/>
      <c r="OG534" s="38"/>
      <c r="OH534" s="38"/>
      <c r="OI534" s="38"/>
      <c r="OJ534" s="38"/>
      <c r="OK534" s="38"/>
      <c r="OL534" s="38"/>
      <c r="OM534" s="38"/>
      <c r="ON534" s="38"/>
      <c r="OO534" s="38"/>
      <c r="OP534" s="38"/>
      <c r="OQ534" s="38"/>
      <c r="OR534" s="38"/>
      <c r="OS534" s="38"/>
      <c r="OT534" s="38"/>
      <c r="OU534" s="38"/>
      <c r="OV534" s="38"/>
      <c r="OW534" s="38"/>
      <c r="OX534" s="38"/>
      <c r="OY534" s="38"/>
      <c r="OZ534" s="38"/>
      <c r="PA534" s="38"/>
      <c r="PB534" s="38"/>
      <c r="PC534" s="38"/>
      <c r="PD534" s="38"/>
      <c r="PE534" s="38"/>
      <c r="PF534" s="38"/>
      <c r="PG534" s="38"/>
      <c r="PH534" s="38"/>
      <c r="PI534" s="38"/>
      <c r="PJ534" s="38"/>
      <c r="PK534" s="38"/>
      <c r="PL534" s="38"/>
      <c r="PM534" s="38"/>
      <c r="PN534" s="38"/>
      <c r="PO534" s="38"/>
      <c r="PP534" s="38"/>
      <c r="PQ534" s="38"/>
      <c r="PR534" s="38"/>
      <c r="PS534" s="38"/>
      <c r="PT534" s="38"/>
      <c r="PU534" s="38"/>
      <c r="PV534" s="38"/>
      <c r="PW534" s="38"/>
      <c r="PX534" s="38"/>
      <c r="PY534" s="38"/>
      <c r="PZ534" s="38"/>
      <c r="QA534" s="38"/>
      <c r="QB534" s="38"/>
      <c r="QC534" s="38"/>
      <c r="QD534" s="38"/>
      <c r="QE534" s="38"/>
      <c r="QF534" s="38"/>
      <c r="QG534" s="38"/>
      <c r="QH534" s="38"/>
      <c r="QI534" s="38"/>
      <c r="QJ534" s="38"/>
      <c r="QK534" s="38"/>
      <c r="QL534" s="38"/>
      <c r="QM534" s="38"/>
      <c r="QN534" s="38"/>
      <c r="QO534" s="38"/>
      <c r="QP534" s="38"/>
      <c r="QQ534" s="38"/>
      <c r="QR534" s="38"/>
      <c r="QS534" s="38"/>
      <c r="QT534" s="38"/>
      <c r="QU534" s="38"/>
      <c r="QV534" s="38"/>
      <c r="QW534" s="38"/>
      <c r="QX534" s="38"/>
      <c r="QY534" s="38"/>
      <c r="QZ534" s="38"/>
      <c r="RA534" s="38"/>
      <c r="RB534" s="38"/>
      <c r="RC534" s="38"/>
      <c r="RD534" s="38"/>
      <c r="RE534" s="38"/>
      <c r="RF534" s="38"/>
      <c r="RG534" s="38"/>
      <c r="RH534" s="38"/>
      <c r="RI534" s="38"/>
      <c r="RJ534" s="38"/>
      <c r="RK534" s="38"/>
      <c r="RL534" s="38"/>
      <c r="RM534" s="38"/>
      <c r="RN534" s="38"/>
      <c r="RO534" s="38"/>
      <c r="RP534" s="38"/>
      <c r="RQ534" s="38"/>
      <c r="RR534" s="38"/>
      <c r="RS534" s="38"/>
      <c r="RT534" s="38"/>
      <c r="RU534" s="38"/>
      <c r="RV534" s="38"/>
      <c r="RW534" s="38"/>
      <c r="RX534" s="38"/>
      <c r="RY534" s="38"/>
      <c r="RZ534" s="38"/>
      <c r="SA534" s="38"/>
      <c r="SB534" s="38"/>
      <c r="SC534" s="38"/>
      <c r="SD534" s="38"/>
      <c r="SE534" s="38"/>
      <c r="SF534" s="38"/>
      <c r="SG534" s="38"/>
      <c r="SH534" s="38"/>
      <c r="SI534" s="38"/>
      <c r="SJ534" s="38"/>
      <c r="SK534" s="38"/>
      <c r="SL534" s="38"/>
      <c r="SM534" s="38"/>
      <c r="SN534" s="38"/>
      <c r="SO534" s="38"/>
      <c r="SP534" s="38"/>
      <c r="SQ534" s="38"/>
      <c r="SR534" s="38"/>
      <c r="SS534" s="38"/>
      <c r="ST534" s="38"/>
      <c r="SU534" s="38"/>
      <c r="SV534" s="38"/>
      <c r="SW534" s="38"/>
      <c r="SX534" s="38"/>
      <c r="SY534" s="38"/>
      <c r="SZ534" s="38"/>
      <c r="TA534" s="38"/>
      <c r="TB534" s="38"/>
      <c r="TC534" s="38"/>
      <c r="TD534" s="38"/>
      <c r="TE534" s="38"/>
      <c r="TF534" s="38"/>
      <c r="TG534" s="38"/>
      <c r="TH534" s="38"/>
      <c r="TI534" s="38"/>
      <c r="TJ534" s="38"/>
      <c r="TK534" s="38"/>
      <c r="TL534" s="38"/>
      <c r="TM534" s="38"/>
      <c r="TN534" s="38"/>
      <c r="TO534" s="38"/>
      <c r="TP534" s="38"/>
      <c r="TQ534" s="38"/>
      <c r="TR534" s="38"/>
      <c r="TS534" s="38"/>
      <c r="TT534" s="38"/>
      <c r="TU534" s="38"/>
      <c r="TV534" s="38"/>
      <c r="TW534" s="38"/>
      <c r="TX534" s="38"/>
      <c r="TY534" s="38"/>
      <c r="TZ534" s="38"/>
      <c r="UA534" s="38"/>
      <c r="UB534" s="38"/>
      <c r="UC534" s="38"/>
      <c r="UD534" s="38"/>
      <c r="UE534" s="38"/>
      <c r="UF534" s="38"/>
      <c r="UG534" s="38"/>
      <c r="UH534" s="38"/>
      <c r="UI534" s="38"/>
      <c r="UJ534" s="38"/>
      <c r="UK534" s="38"/>
      <c r="UL534" s="38"/>
      <c r="UM534" s="38"/>
      <c r="UN534" s="38"/>
      <c r="UO534" s="38"/>
      <c r="UP534" s="38"/>
      <c r="UQ534" s="38"/>
      <c r="UR534" s="38"/>
      <c r="US534" s="38"/>
      <c r="UT534" s="38"/>
      <c r="UU534" s="38"/>
      <c r="UV534" s="38"/>
      <c r="UW534" s="38"/>
      <c r="UX534" s="38"/>
      <c r="UY534" s="38"/>
      <c r="UZ534" s="38"/>
      <c r="VA534" s="38"/>
      <c r="VB534" s="38"/>
      <c r="VC534" s="38"/>
      <c r="VD534" s="38"/>
      <c r="VE534" s="38"/>
      <c r="VF534" s="38"/>
      <c r="VG534" s="38"/>
      <c r="VH534" s="38"/>
      <c r="VI534" s="38"/>
      <c r="VJ534" s="38"/>
      <c r="VK534" s="38"/>
      <c r="VL534" s="38"/>
      <c r="VM534" s="38"/>
      <c r="VN534" s="38"/>
      <c r="VO534" s="38"/>
      <c r="VP534" s="38"/>
      <c r="VQ534" s="38"/>
      <c r="VR534" s="38"/>
      <c r="VS534" s="38"/>
      <c r="VT534" s="38"/>
      <c r="VU534" s="38"/>
      <c r="VV534" s="38"/>
      <c r="VW534" s="38"/>
      <c r="VX534" s="38"/>
      <c r="VY534" s="38"/>
      <c r="VZ534" s="38"/>
      <c r="WA534" s="38"/>
      <c r="WB534" s="38"/>
      <c r="WC534" s="38"/>
      <c r="WD534" s="38"/>
    </row>
    <row r="535" spans="1:602" s="37" customFormat="1" ht="76.5" customHeight="1">
      <c r="A535" s="507"/>
      <c r="B535" s="527" t="s">
        <v>1001</v>
      </c>
      <c r="C535" s="527" t="s">
        <v>1002</v>
      </c>
      <c r="D535" s="50" t="s">
        <v>787</v>
      </c>
      <c r="E535" s="55" t="s">
        <v>1003</v>
      </c>
      <c r="F535" s="55" t="s">
        <v>136</v>
      </c>
      <c r="G535" s="518">
        <v>44799</v>
      </c>
      <c r="H535" s="55" t="s">
        <v>137</v>
      </c>
      <c r="I535" s="64" t="s">
        <v>14</v>
      </c>
      <c r="J535" s="64" t="s">
        <v>139</v>
      </c>
      <c r="K535" s="208" t="s">
        <v>338</v>
      </c>
      <c r="L535" s="208" t="s">
        <v>146</v>
      </c>
      <c r="M535" s="505">
        <f>M536+M537</f>
        <v>156400</v>
      </c>
      <c r="N535" s="505">
        <f>N536+N537</f>
        <v>156400</v>
      </c>
      <c r="O535" s="505">
        <f>O536+O537</f>
        <v>0</v>
      </c>
      <c r="P535" s="541">
        <f t="shared" ref="P535:R535" si="81">P536+P537</f>
        <v>0</v>
      </c>
      <c r="Q535" s="541">
        <f t="shared" si="81"/>
        <v>0</v>
      </c>
      <c r="R535" s="541">
        <f t="shared" si="81"/>
        <v>0</v>
      </c>
      <c r="S535" s="535"/>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38"/>
      <c r="DT535" s="38"/>
      <c r="DU535" s="38"/>
      <c r="DV535" s="38"/>
      <c r="DW535" s="38"/>
      <c r="DX535" s="38"/>
      <c r="DY535" s="38"/>
      <c r="DZ535" s="38"/>
      <c r="EA535" s="38"/>
      <c r="EB535" s="38"/>
      <c r="EC535" s="38"/>
      <c r="ED535" s="38"/>
      <c r="EE535" s="38"/>
      <c r="EF535" s="38"/>
      <c r="EG535" s="38"/>
      <c r="EH535" s="38"/>
      <c r="EI535" s="38"/>
      <c r="EJ535" s="38"/>
      <c r="EK535" s="38"/>
      <c r="EL535" s="38"/>
      <c r="EM535" s="38"/>
      <c r="EN535" s="38"/>
      <c r="EO535" s="38"/>
      <c r="EP535" s="38"/>
      <c r="EQ535" s="38"/>
      <c r="ER535" s="38"/>
      <c r="ES535" s="38"/>
      <c r="ET535" s="38"/>
      <c r="EU535" s="38"/>
      <c r="EV535" s="38"/>
      <c r="EW535" s="38"/>
      <c r="EX535" s="38"/>
      <c r="EY535" s="38"/>
      <c r="EZ535" s="38"/>
      <c r="FA535" s="38"/>
      <c r="FB535" s="38"/>
      <c r="FC535" s="38"/>
      <c r="FD535" s="38"/>
      <c r="FE535" s="38"/>
      <c r="FF535" s="38"/>
      <c r="FG535" s="38"/>
      <c r="FH535" s="38"/>
      <c r="FI535" s="38"/>
      <c r="FJ535" s="38"/>
      <c r="FK535" s="38"/>
      <c r="FL535" s="38"/>
      <c r="FM535" s="38"/>
      <c r="FN535" s="38"/>
      <c r="FO535" s="38"/>
      <c r="FP535" s="38"/>
      <c r="FQ535" s="38"/>
      <c r="FR535" s="38"/>
      <c r="FS535" s="38"/>
      <c r="FT535" s="38"/>
      <c r="FU535" s="38"/>
      <c r="FV535" s="38"/>
      <c r="FW535" s="38"/>
      <c r="FX535" s="38"/>
      <c r="FY535" s="38"/>
      <c r="FZ535" s="38"/>
      <c r="GA535" s="38"/>
      <c r="GB535" s="38"/>
      <c r="GC535" s="38"/>
      <c r="GD535" s="38"/>
      <c r="GE535" s="38"/>
      <c r="GF535" s="38"/>
      <c r="GG535" s="38"/>
      <c r="GH535" s="38"/>
      <c r="GI535" s="38"/>
      <c r="GJ535" s="38"/>
      <c r="GK535" s="38"/>
      <c r="GL535" s="38"/>
      <c r="GM535" s="38"/>
      <c r="GN535" s="38"/>
      <c r="GO535" s="38"/>
      <c r="GP535" s="38"/>
      <c r="GQ535" s="38"/>
      <c r="GR535" s="38"/>
      <c r="GS535" s="38"/>
      <c r="GT535" s="38"/>
      <c r="GU535" s="38"/>
      <c r="GV535" s="38"/>
      <c r="GW535" s="38"/>
      <c r="GX535" s="38"/>
      <c r="GY535" s="38"/>
      <c r="GZ535" s="38"/>
      <c r="HA535" s="38"/>
      <c r="HB535" s="38"/>
      <c r="HC535" s="38"/>
      <c r="HD535" s="38"/>
      <c r="HE535" s="38"/>
      <c r="HF535" s="38"/>
      <c r="HG535" s="38"/>
      <c r="HH535" s="38"/>
      <c r="HI535" s="38"/>
      <c r="HJ535" s="38"/>
      <c r="HK535" s="38"/>
      <c r="HL535" s="38"/>
      <c r="HM535" s="38"/>
      <c r="HN535" s="38"/>
      <c r="HO535" s="38"/>
      <c r="HP535" s="38"/>
      <c r="HQ535" s="38"/>
      <c r="HR535" s="38"/>
      <c r="HS535" s="38"/>
      <c r="HT535" s="38"/>
      <c r="HU535" s="38"/>
      <c r="HV535" s="38"/>
      <c r="HW535" s="38"/>
      <c r="HX535" s="38"/>
      <c r="HY535" s="38"/>
      <c r="HZ535" s="38"/>
      <c r="IA535" s="38"/>
      <c r="IB535" s="38"/>
      <c r="IC535" s="38"/>
      <c r="ID535" s="38"/>
      <c r="IE535" s="38"/>
      <c r="IF535" s="38"/>
      <c r="IG535" s="38"/>
      <c r="IH535" s="38"/>
      <c r="II535" s="38"/>
      <c r="IJ535" s="38"/>
      <c r="IK535" s="38"/>
      <c r="IL535" s="38"/>
      <c r="IM535" s="38"/>
      <c r="IN535" s="38"/>
      <c r="IO535" s="38"/>
      <c r="IP535" s="38"/>
      <c r="IQ535" s="38"/>
      <c r="IR535" s="38"/>
      <c r="IS535" s="38"/>
      <c r="IT535" s="38"/>
      <c r="IU535" s="38"/>
      <c r="IV535" s="38"/>
      <c r="IW535" s="38"/>
      <c r="IX535" s="38"/>
      <c r="IY535" s="38"/>
      <c r="IZ535" s="38"/>
      <c r="JA535" s="38"/>
      <c r="JB535" s="38"/>
      <c r="JC535" s="38"/>
      <c r="JD535" s="38"/>
      <c r="JE535" s="38"/>
      <c r="JF535" s="38"/>
      <c r="JG535" s="38"/>
      <c r="JH535" s="38"/>
      <c r="JI535" s="38"/>
      <c r="JJ535" s="38"/>
      <c r="JK535" s="38"/>
      <c r="JL535" s="38"/>
      <c r="JM535" s="38"/>
      <c r="JN535" s="38"/>
      <c r="JO535" s="38"/>
      <c r="JP535" s="38"/>
      <c r="JQ535" s="38"/>
      <c r="JR535" s="38"/>
      <c r="JS535" s="38"/>
      <c r="JT535" s="38"/>
      <c r="JU535" s="38"/>
      <c r="JV535" s="38"/>
      <c r="JW535" s="38"/>
      <c r="JX535" s="38"/>
      <c r="JY535" s="38"/>
      <c r="JZ535" s="38"/>
      <c r="KA535" s="38"/>
      <c r="KB535" s="38"/>
      <c r="KC535" s="38"/>
      <c r="KD535" s="38"/>
      <c r="KE535" s="38"/>
      <c r="KF535" s="38"/>
      <c r="KG535" s="38"/>
      <c r="KH535" s="38"/>
      <c r="KI535" s="38"/>
      <c r="KJ535" s="38"/>
      <c r="KK535" s="38"/>
      <c r="KL535" s="38"/>
      <c r="KM535" s="38"/>
      <c r="KN535" s="38"/>
      <c r="KO535" s="38"/>
      <c r="KP535" s="38"/>
      <c r="KQ535" s="38"/>
      <c r="KR535" s="38"/>
      <c r="KS535" s="38"/>
      <c r="KT535" s="38"/>
      <c r="KU535" s="38"/>
      <c r="KV535" s="38"/>
      <c r="KW535" s="38"/>
      <c r="KX535" s="38"/>
      <c r="KY535" s="38"/>
      <c r="KZ535" s="38"/>
      <c r="LA535" s="38"/>
      <c r="LB535" s="38"/>
      <c r="LC535" s="38"/>
      <c r="LD535" s="38"/>
      <c r="LE535" s="38"/>
      <c r="LF535" s="38"/>
      <c r="LG535" s="38"/>
      <c r="LH535" s="38"/>
      <c r="LI535" s="38"/>
      <c r="LJ535" s="38"/>
      <c r="LK535" s="38"/>
      <c r="LL535" s="38"/>
      <c r="LM535" s="38"/>
      <c r="LN535" s="38"/>
      <c r="LO535" s="38"/>
      <c r="LP535" s="38"/>
      <c r="LQ535" s="38"/>
      <c r="LR535" s="38"/>
      <c r="LS535" s="38"/>
      <c r="LT535" s="38"/>
      <c r="LU535" s="38"/>
      <c r="LV535" s="38"/>
      <c r="LW535" s="38"/>
      <c r="LX535" s="38"/>
      <c r="LY535" s="38"/>
      <c r="LZ535" s="38"/>
      <c r="MA535" s="38"/>
      <c r="MB535" s="38"/>
      <c r="MC535" s="38"/>
      <c r="MD535" s="38"/>
      <c r="ME535" s="38"/>
      <c r="MF535" s="38"/>
      <c r="MG535" s="38"/>
      <c r="MH535" s="38"/>
      <c r="MI535" s="38"/>
      <c r="MJ535" s="38"/>
      <c r="MK535" s="38"/>
      <c r="ML535" s="38"/>
      <c r="MM535" s="38"/>
      <c r="MN535" s="38"/>
      <c r="MO535" s="38"/>
      <c r="MP535" s="38"/>
      <c r="MQ535" s="38"/>
      <c r="MR535" s="38"/>
      <c r="MS535" s="38"/>
      <c r="MT535" s="38"/>
      <c r="MU535" s="38"/>
      <c r="MV535" s="38"/>
      <c r="MW535" s="38"/>
      <c r="MX535" s="38"/>
      <c r="MY535" s="38"/>
      <c r="MZ535" s="38"/>
      <c r="NA535" s="38"/>
      <c r="NB535" s="38"/>
      <c r="NC535" s="38"/>
      <c r="ND535" s="38"/>
      <c r="NE535" s="38"/>
      <c r="NF535" s="38"/>
      <c r="NG535" s="38"/>
      <c r="NH535" s="38"/>
      <c r="NI535" s="38"/>
      <c r="NJ535" s="38"/>
      <c r="NK535" s="38"/>
      <c r="NL535" s="38"/>
      <c r="NM535" s="38"/>
      <c r="NN535" s="38"/>
      <c r="NO535" s="38"/>
      <c r="NP535" s="38"/>
      <c r="NQ535" s="38"/>
      <c r="NR535" s="38"/>
      <c r="NS535" s="38"/>
      <c r="NT535" s="38"/>
      <c r="NU535" s="38"/>
      <c r="NV535" s="38"/>
      <c r="NW535" s="38"/>
      <c r="NX535" s="38"/>
      <c r="NY535" s="38"/>
      <c r="NZ535" s="38"/>
      <c r="OA535" s="38"/>
      <c r="OB535" s="38"/>
      <c r="OC535" s="38"/>
      <c r="OD535" s="38"/>
      <c r="OE535" s="38"/>
      <c r="OF535" s="38"/>
      <c r="OG535" s="38"/>
      <c r="OH535" s="38"/>
      <c r="OI535" s="38"/>
      <c r="OJ535" s="38"/>
      <c r="OK535" s="38"/>
      <c r="OL535" s="38"/>
      <c r="OM535" s="38"/>
      <c r="ON535" s="38"/>
      <c r="OO535" s="38"/>
      <c r="OP535" s="38"/>
      <c r="OQ535" s="38"/>
      <c r="OR535" s="38"/>
      <c r="OS535" s="38"/>
      <c r="OT535" s="38"/>
      <c r="OU535" s="38"/>
      <c r="OV535" s="38"/>
      <c r="OW535" s="38"/>
      <c r="OX535" s="38"/>
      <c r="OY535" s="38"/>
      <c r="OZ535" s="38"/>
      <c r="PA535" s="38"/>
      <c r="PB535" s="38"/>
      <c r="PC535" s="38"/>
      <c r="PD535" s="38"/>
      <c r="PE535" s="38"/>
      <c r="PF535" s="38"/>
      <c r="PG535" s="38"/>
      <c r="PH535" s="38"/>
      <c r="PI535" s="38"/>
      <c r="PJ535" s="38"/>
      <c r="PK535" s="38"/>
      <c r="PL535" s="38"/>
      <c r="PM535" s="38"/>
      <c r="PN535" s="38"/>
      <c r="PO535" s="38"/>
      <c r="PP535" s="38"/>
      <c r="PQ535" s="38"/>
      <c r="PR535" s="38"/>
      <c r="PS535" s="38"/>
      <c r="PT535" s="38"/>
      <c r="PU535" s="38"/>
      <c r="PV535" s="38"/>
      <c r="PW535" s="38"/>
      <c r="PX535" s="38"/>
      <c r="PY535" s="38"/>
      <c r="PZ535" s="38"/>
      <c r="QA535" s="38"/>
      <c r="QB535" s="38"/>
      <c r="QC535" s="38"/>
      <c r="QD535" s="38"/>
      <c r="QE535" s="38"/>
      <c r="QF535" s="38"/>
      <c r="QG535" s="38"/>
      <c r="QH535" s="38"/>
      <c r="QI535" s="38"/>
      <c r="QJ535" s="38"/>
      <c r="QK535" s="38"/>
      <c r="QL535" s="38"/>
      <c r="QM535" s="38"/>
      <c r="QN535" s="38"/>
      <c r="QO535" s="38"/>
      <c r="QP535" s="38"/>
      <c r="QQ535" s="38"/>
      <c r="QR535" s="38"/>
      <c r="QS535" s="38"/>
      <c r="QT535" s="38"/>
      <c r="QU535" s="38"/>
      <c r="QV535" s="38"/>
      <c r="QW535" s="38"/>
      <c r="QX535" s="38"/>
      <c r="QY535" s="38"/>
      <c r="QZ535" s="38"/>
      <c r="RA535" s="38"/>
      <c r="RB535" s="38"/>
      <c r="RC535" s="38"/>
      <c r="RD535" s="38"/>
      <c r="RE535" s="38"/>
      <c r="RF535" s="38"/>
      <c r="RG535" s="38"/>
      <c r="RH535" s="38"/>
      <c r="RI535" s="38"/>
      <c r="RJ535" s="38"/>
      <c r="RK535" s="38"/>
      <c r="RL535" s="38"/>
      <c r="RM535" s="38"/>
      <c r="RN535" s="38"/>
      <c r="RO535" s="38"/>
      <c r="RP535" s="38"/>
      <c r="RQ535" s="38"/>
      <c r="RR535" s="38"/>
      <c r="RS535" s="38"/>
      <c r="RT535" s="38"/>
      <c r="RU535" s="38"/>
      <c r="RV535" s="38"/>
      <c r="RW535" s="38"/>
      <c r="RX535" s="38"/>
      <c r="RY535" s="38"/>
      <c r="RZ535" s="38"/>
      <c r="SA535" s="38"/>
      <c r="SB535" s="38"/>
      <c r="SC535" s="38"/>
      <c r="SD535" s="38"/>
      <c r="SE535" s="38"/>
      <c r="SF535" s="38"/>
      <c r="SG535" s="38"/>
      <c r="SH535" s="38"/>
      <c r="SI535" s="38"/>
      <c r="SJ535" s="38"/>
      <c r="SK535" s="38"/>
      <c r="SL535" s="38"/>
      <c r="SM535" s="38"/>
      <c r="SN535" s="38"/>
      <c r="SO535" s="38"/>
      <c r="SP535" s="38"/>
      <c r="SQ535" s="38"/>
      <c r="SR535" s="38"/>
      <c r="SS535" s="38"/>
      <c r="ST535" s="38"/>
      <c r="SU535" s="38"/>
      <c r="SV535" s="38"/>
      <c r="SW535" s="38"/>
      <c r="SX535" s="38"/>
      <c r="SY535" s="38"/>
      <c r="SZ535" s="38"/>
      <c r="TA535" s="38"/>
      <c r="TB535" s="38"/>
      <c r="TC535" s="38"/>
      <c r="TD535" s="38"/>
      <c r="TE535" s="38"/>
      <c r="TF535" s="38"/>
      <c r="TG535" s="38"/>
      <c r="TH535" s="38"/>
      <c r="TI535" s="38"/>
      <c r="TJ535" s="38"/>
      <c r="TK535" s="38"/>
      <c r="TL535" s="38"/>
      <c r="TM535" s="38"/>
      <c r="TN535" s="38"/>
      <c r="TO535" s="38"/>
      <c r="TP535" s="38"/>
      <c r="TQ535" s="38"/>
      <c r="TR535" s="38"/>
      <c r="TS535" s="38"/>
      <c r="TT535" s="38"/>
      <c r="TU535" s="38"/>
      <c r="TV535" s="38"/>
      <c r="TW535" s="38"/>
      <c r="TX535" s="38"/>
      <c r="TY535" s="38"/>
      <c r="TZ535" s="38"/>
      <c r="UA535" s="38"/>
      <c r="UB535" s="38"/>
      <c r="UC535" s="38"/>
      <c r="UD535" s="38"/>
      <c r="UE535" s="38"/>
      <c r="UF535" s="38"/>
      <c r="UG535" s="38"/>
      <c r="UH535" s="38"/>
      <c r="UI535" s="38"/>
      <c r="UJ535" s="38"/>
      <c r="UK535" s="38"/>
      <c r="UL535" s="38"/>
      <c r="UM535" s="38"/>
      <c r="UN535" s="38"/>
      <c r="UO535" s="38"/>
      <c r="UP535" s="38"/>
      <c r="UQ535" s="38"/>
      <c r="UR535" s="38"/>
      <c r="US535" s="38"/>
      <c r="UT535" s="38"/>
      <c r="UU535" s="38"/>
      <c r="UV535" s="38"/>
      <c r="UW535" s="38"/>
      <c r="UX535" s="38"/>
      <c r="UY535" s="38"/>
      <c r="UZ535" s="38"/>
      <c r="VA535" s="38"/>
      <c r="VB535" s="38"/>
      <c r="VC535" s="38"/>
      <c r="VD535" s="38"/>
      <c r="VE535" s="38"/>
      <c r="VF535" s="38"/>
      <c r="VG535" s="38"/>
      <c r="VH535" s="38"/>
      <c r="VI535" s="38"/>
      <c r="VJ535" s="38"/>
      <c r="VK535" s="38"/>
      <c r="VL535" s="38"/>
      <c r="VM535" s="38"/>
      <c r="VN535" s="38"/>
      <c r="VO535" s="38"/>
      <c r="VP535" s="38"/>
      <c r="VQ535" s="38"/>
      <c r="VR535" s="38"/>
      <c r="VS535" s="38"/>
      <c r="VT535" s="38"/>
      <c r="VU535" s="38"/>
      <c r="VV535" s="38"/>
      <c r="VW535" s="38"/>
      <c r="VX535" s="38"/>
      <c r="VY535" s="38"/>
      <c r="VZ535" s="38"/>
      <c r="WA535" s="38"/>
      <c r="WB535" s="38"/>
      <c r="WC535" s="38"/>
      <c r="WD535" s="38"/>
    </row>
    <row r="536" spans="1:602" s="37" customFormat="1" ht="69.75" customHeight="1">
      <c r="A536" s="507"/>
      <c r="B536" s="530"/>
      <c r="C536" s="530"/>
      <c r="D536" s="531"/>
      <c r="E536" s="56"/>
      <c r="F536" s="56"/>
      <c r="G536" s="556"/>
      <c r="H536" s="56"/>
      <c r="I536" s="533" t="s">
        <v>14</v>
      </c>
      <c r="J536" s="533" t="s">
        <v>139</v>
      </c>
      <c r="K536" s="276" t="s">
        <v>338</v>
      </c>
      <c r="L536" s="276" t="s">
        <v>150</v>
      </c>
      <c r="M536" s="520">
        <v>120125</v>
      </c>
      <c r="N536" s="520">
        <v>120125</v>
      </c>
      <c r="O536" s="520">
        <v>0</v>
      </c>
      <c r="P536" s="534">
        <v>0</v>
      </c>
      <c r="Q536" s="520">
        <v>0</v>
      </c>
      <c r="R536" s="520">
        <v>0</v>
      </c>
      <c r="S536" s="535">
        <v>3</v>
      </c>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c r="DX536" s="38"/>
      <c r="DY536" s="38"/>
      <c r="DZ536" s="38"/>
      <c r="EA536" s="38"/>
      <c r="EB536" s="38"/>
      <c r="EC536" s="38"/>
      <c r="ED536" s="38"/>
      <c r="EE536" s="38"/>
      <c r="EF536" s="38"/>
      <c r="EG536" s="38"/>
      <c r="EH536" s="38"/>
      <c r="EI536" s="38"/>
      <c r="EJ536" s="38"/>
      <c r="EK536" s="38"/>
      <c r="EL536" s="38"/>
      <c r="EM536" s="38"/>
      <c r="EN536" s="38"/>
      <c r="EO536" s="38"/>
      <c r="EP536" s="38"/>
      <c r="EQ536" s="38"/>
      <c r="ER536" s="38"/>
      <c r="ES536" s="38"/>
      <c r="ET536" s="38"/>
      <c r="EU536" s="38"/>
      <c r="EV536" s="38"/>
      <c r="EW536" s="38"/>
      <c r="EX536" s="38"/>
      <c r="EY536" s="38"/>
      <c r="EZ536" s="38"/>
      <c r="FA536" s="38"/>
      <c r="FB536" s="38"/>
      <c r="FC536" s="38"/>
      <c r="FD536" s="38"/>
      <c r="FE536" s="38"/>
      <c r="FF536" s="38"/>
      <c r="FG536" s="38"/>
      <c r="FH536" s="38"/>
      <c r="FI536" s="38"/>
      <c r="FJ536" s="38"/>
      <c r="FK536" s="38"/>
      <c r="FL536" s="38"/>
      <c r="FM536" s="38"/>
      <c r="FN536" s="38"/>
      <c r="FO536" s="38"/>
      <c r="FP536" s="38"/>
      <c r="FQ536" s="38"/>
      <c r="FR536" s="38"/>
      <c r="FS536" s="38"/>
      <c r="FT536" s="38"/>
      <c r="FU536" s="38"/>
      <c r="FV536" s="38"/>
      <c r="FW536" s="38"/>
      <c r="FX536" s="38"/>
      <c r="FY536" s="38"/>
      <c r="FZ536" s="38"/>
      <c r="GA536" s="38"/>
      <c r="GB536" s="38"/>
      <c r="GC536" s="38"/>
      <c r="GD536" s="38"/>
      <c r="GE536" s="38"/>
      <c r="GF536" s="38"/>
      <c r="GG536" s="38"/>
      <c r="GH536" s="38"/>
      <c r="GI536" s="38"/>
      <c r="GJ536" s="38"/>
      <c r="GK536" s="38"/>
      <c r="GL536" s="38"/>
      <c r="GM536" s="38"/>
      <c r="GN536" s="38"/>
      <c r="GO536" s="38"/>
      <c r="GP536" s="38"/>
      <c r="GQ536" s="38"/>
      <c r="GR536" s="38"/>
      <c r="GS536" s="38"/>
      <c r="GT536" s="38"/>
      <c r="GU536" s="38"/>
      <c r="GV536" s="38"/>
      <c r="GW536" s="38"/>
      <c r="GX536" s="38"/>
      <c r="GY536" s="38"/>
      <c r="GZ536" s="38"/>
      <c r="HA536" s="38"/>
      <c r="HB536" s="38"/>
      <c r="HC536" s="38"/>
      <c r="HD536" s="38"/>
      <c r="HE536" s="38"/>
      <c r="HF536" s="38"/>
      <c r="HG536" s="38"/>
      <c r="HH536" s="38"/>
      <c r="HI536" s="38"/>
      <c r="HJ536" s="38"/>
      <c r="HK536" s="38"/>
      <c r="HL536" s="38"/>
      <c r="HM536" s="38"/>
      <c r="HN536" s="38"/>
      <c r="HO536" s="38"/>
      <c r="HP536" s="38"/>
      <c r="HQ536" s="38"/>
      <c r="HR536" s="38"/>
      <c r="HS536" s="38"/>
      <c r="HT536" s="38"/>
      <c r="HU536" s="38"/>
      <c r="HV536" s="38"/>
      <c r="HW536" s="38"/>
      <c r="HX536" s="38"/>
      <c r="HY536" s="38"/>
      <c r="HZ536" s="38"/>
      <c r="IA536" s="38"/>
      <c r="IB536" s="38"/>
      <c r="IC536" s="38"/>
      <c r="ID536" s="38"/>
      <c r="IE536" s="38"/>
      <c r="IF536" s="38"/>
      <c r="IG536" s="38"/>
      <c r="IH536" s="38"/>
      <c r="II536" s="38"/>
      <c r="IJ536" s="38"/>
      <c r="IK536" s="38"/>
      <c r="IL536" s="38"/>
      <c r="IM536" s="38"/>
      <c r="IN536" s="38"/>
      <c r="IO536" s="38"/>
      <c r="IP536" s="38"/>
      <c r="IQ536" s="38"/>
      <c r="IR536" s="38"/>
      <c r="IS536" s="38"/>
      <c r="IT536" s="38"/>
      <c r="IU536" s="38"/>
      <c r="IV536" s="38"/>
      <c r="IW536" s="38"/>
      <c r="IX536" s="38"/>
      <c r="IY536" s="38"/>
      <c r="IZ536" s="38"/>
      <c r="JA536" s="38"/>
      <c r="JB536" s="38"/>
      <c r="JC536" s="38"/>
      <c r="JD536" s="38"/>
      <c r="JE536" s="38"/>
      <c r="JF536" s="38"/>
      <c r="JG536" s="38"/>
      <c r="JH536" s="38"/>
      <c r="JI536" s="38"/>
      <c r="JJ536" s="38"/>
      <c r="JK536" s="38"/>
      <c r="JL536" s="38"/>
      <c r="JM536" s="38"/>
      <c r="JN536" s="38"/>
      <c r="JO536" s="38"/>
      <c r="JP536" s="38"/>
      <c r="JQ536" s="38"/>
      <c r="JR536" s="38"/>
      <c r="JS536" s="38"/>
      <c r="JT536" s="38"/>
      <c r="JU536" s="38"/>
      <c r="JV536" s="38"/>
      <c r="JW536" s="38"/>
      <c r="JX536" s="38"/>
      <c r="JY536" s="38"/>
      <c r="JZ536" s="38"/>
      <c r="KA536" s="38"/>
      <c r="KB536" s="38"/>
      <c r="KC536" s="38"/>
      <c r="KD536" s="38"/>
      <c r="KE536" s="38"/>
      <c r="KF536" s="38"/>
      <c r="KG536" s="38"/>
      <c r="KH536" s="38"/>
      <c r="KI536" s="38"/>
      <c r="KJ536" s="38"/>
      <c r="KK536" s="38"/>
      <c r="KL536" s="38"/>
      <c r="KM536" s="38"/>
      <c r="KN536" s="38"/>
      <c r="KO536" s="38"/>
      <c r="KP536" s="38"/>
      <c r="KQ536" s="38"/>
      <c r="KR536" s="38"/>
      <c r="KS536" s="38"/>
      <c r="KT536" s="38"/>
      <c r="KU536" s="38"/>
      <c r="KV536" s="38"/>
      <c r="KW536" s="38"/>
      <c r="KX536" s="38"/>
      <c r="KY536" s="38"/>
      <c r="KZ536" s="38"/>
      <c r="LA536" s="38"/>
      <c r="LB536" s="38"/>
      <c r="LC536" s="38"/>
      <c r="LD536" s="38"/>
      <c r="LE536" s="38"/>
      <c r="LF536" s="38"/>
      <c r="LG536" s="38"/>
      <c r="LH536" s="38"/>
      <c r="LI536" s="38"/>
      <c r="LJ536" s="38"/>
      <c r="LK536" s="38"/>
      <c r="LL536" s="38"/>
      <c r="LM536" s="38"/>
      <c r="LN536" s="38"/>
      <c r="LO536" s="38"/>
      <c r="LP536" s="38"/>
      <c r="LQ536" s="38"/>
      <c r="LR536" s="38"/>
      <c r="LS536" s="38"/>
      <c r="LT536" s="38"/>
      <c r="LU536" s="38"/>
      <c r="LV536" s="38"/>
      <c r="LW536" s="38"/>
      <c r="LX536" s="38"/>
      <c r="LY536" s="38"/>
      <c r="LZ536" s="38"/>
      <c r="MA536" s="38"/>
      <c r="MB536" s="38"/>
      <c r="MC536" s="38"/>
      <c r="MD536" s="38"/>
      <c r="ME536" s="38"/>
      <c r="MF536" s="38"/>
      <c r="MG536" s="38"/>
      <c r="MH536" s="38"/>
      <c r="MI536" s="38"/>
      <c r="MJ536" s="38"/>
      <c r="MK536" s="38"/>
      <c r="ML536" s="38"/>
      <c r="MM536" s="38"/>
      <c r="MN536" s="38"/>
      <c r="MO536" s="38"/>
      <c r="MP536" s="38"/>
      <c r="MQ536" s="38"/>
      <c r="MR536" s="38"/>
      <c r="MS536" s="38"/>
      <c r="MT536" s="38"/>
      <c r="MU536" s="38"/>
      <c r="MV536" s="38"/>
      <c r="MW536" s="38"/>
      <c r="MX536" s="38"/>
      <c r="MY536" s="38"/>
      <c r="MZ536" s="38"/>
      <c r="NA536" s="38"/>
      <c r="NB536" s="38"/>
      <c r="NC536" s="38"/>
      <c r="ND536" s="38"/>
      <c r="NE536" s="38"/>
      <c r="NF536" s="38"/>
      <c r="NG536" s="38"/>
      <c r="NH536" s="38"/>
      <c r="NI536" s="38"/>
      <c r="NJ536" s="38"/>
      <c r="NK536" s="38"/>
      <c r="NL536" s="38"/>
      <c r="NM536" s="38"/>
      <c r="NN536" s="38"/>
      <c r="NO536" s="38"/>
      <c r="NP536" s="38"/>
      <c r="NQ536" s="38"/>
      <c r="NR536" s="38"/>
      <c r="NS536" s="38"/>
      <c r="NT536" s="38"/>
      <c r="NU536" s="38"/>
      <c r="NV536" s="38"/>
      <c r="NW536" s="38"/>
      <c r="NX536" s="38"/>
      <c r="NY536" s="38"/>
      <c r="NZ536" s="38"/>
      <c r="OA536" s="38"/>
      <c r="OB536" s="38"/>
      <c r="OC536" s="38"/>
      <c r="OD536" s="38"/>
      <c r="OE536" s="38"/>
      <c r="OF536" s="38"/>
      <c r="OG536" s="38"/>
      <c r="OH536" s="38"/>
      <c r="OI536" s="38"/>
      <c r="OJ536" s="38"/>
      <c r="OK536" s="38"/>
      <c r="OL536" s="38"/>
      <c r="OM536" s="38"/>
      <c r="ON536" s="38"/>
      <c r="OO536" s="38"/>
      <c r="OP536" s="38"/>
      <c r="OQ536" s="38"/>
      <c r="OR536" s="38"/>
      <c r="OS536" s="38"/>
      <c r="OT536" s="38"/>
      <c r="OU536" s="38"/>
      <c r="OV536" s="38"/>
      <c r="OW536" s="38"/>
      <c r="OX536" s="38"/>
      <c r="OY536" s="38"/>
      <c r="OZ536" s="38"/>
      <c r="PA536" s="38"/>
      <c r="PB536" s="38"/>
      <c r="PC536" s="38"/>
      <c r="PD536" s="38"/>
      <c r="PE536" s="38"/>
      <c r="PF536" s="38"/>
      <c r="PG536" s="38"/>
      <c r="PH536" s="38"/>
      <c r="PI536" s="38"/>
      <c r="PJ536" s="38"/>
      <c r="PK536" s="38"/>
      <c r="PL536" s="38"/>
      <c r="PM536" s="38"/>
      <c r="PN536" s="38"/>
      <c r="PO536" s="38"/>
      <c r="PP536" s="38"/>
      <c r="PQ536" s="38"/>
      <c r="PR536" s="38"/>
      <c r="PS536" s="38"/>
      <c r="PT536" s="38"/>
      <c r="PU536" s="38"/>
      <c r="PV536" s="38"/>
      <c r="PW536" s="38"/>
      <c r="PX536" s="38"/>
      <c r="PY536" s="38"/>
      <c r="PZ536" s="38"/>
      <c r="QA536" s="38"/>
      <c r="QB536" s="38"/>
      <c r="QC536" s="38"/>
      <c r="QD536" s="38"/>
      <c r="QE536" s="38"/>
      <c r="QF536" s="38"/>
      <c r="QG536" s="38"/>
      <c r="QH536" s="38"/>
      <c r="QI536" s="38"/>
      <c r="QJ536" s="38"/>
      <c r="QK536" s="38"/>
      <c r="QL536" s="38"/>
      <c r="QM536" s="38"/>
      <c r="QN536" s="38"/>
      <c r="QO536" s="38"/>
      <c r="QP536" s="38"/>
      <c r="QQ536" s="38"/>
      <c r="QR536" s="38"/>
      <c r="QS536" s="38"/>
      <c r="QT536" s="38"/>
      <c r="QU536" s="38"/>
      <c r="QV536" s="38"/>
      <c r="QW536" s="38"/>
      <c r="QX536" s="38"/>
      <c r="QY536" s="38"/>
      <c r="QZ536" s="38"/>
      <c r="RA536" s="38"/>
      <c r="RB536" s="38"/>
      <c r="RC536" s="38"/>
      <c r="RD536" s="38"/>
      <c r="RE536" s="38"/>
      <c r="RF536" s="38"/>
      <c r="RG536" s="38"/>
      <c r="RH536" s="38"/>
      <c r="RI536" s="38"/>
      <c r="RJ536" s="38"/>
      <c r="RK536" s="38"/>
      <c r="RL536" s="38"/>
      <c r="RM536" s="38"/>
      <c r="RN536" s="38"/>
      <c r="RO536" s="38"/>
      <c r="RP536" s="38"/>
      <c r="RQ536" s="38"/>
      <c r="RR536" s="38"/>
      <c r="RS536" s="38"/>
      <c r="RT536" s="38"/>
      <c r="RU536" s="38"/>
      <c r="RV536" s="38"/>
      <c r="RW536" s="38"/>
      <c r="RX536" s="38"/>
      <c r="RY536" s="38"/>
      <c r="RZ536" s="38"/>
      <c r="SA536" s="38"/>
      <c r="SB536" s="38"/>
      <c r="SC536" s="38"/>
      <c r="SD536" s="38"/>
      <c r="SE536" s="38"/>
      <c r="SF536" s="38"/>
      <c r="SG536" s="38"/>
      <c r="SH536" s="38"/>
      <c r="SI536" s="38"/>
      <c r="SJ536" s="38"/>
      <c r="SK536" s="38"/>
      <c r="SL536" s="38"/>
      <c r="SM536" s="38"/>
      <c r="SN536" s="38"/>
      <c r="SO536" s="38"/>
      <c r="SP536" s="38"/>
      <c r="SQ536" s="38"/>
      <c r="SR536" s="38"/>
      <c r="SS536" s="38"/>
      <c r="ST536" s="38"/>
      <c r="SU536" s="38"/>
      <c r="SV536" s="38"/>
      <c r="SW536" s="38"/>
      <c r="SX536" s="38"/>
      <c r="SY536" s="38"/>
      <c r="SZ536" s="38"/>
      <c r="TA536" s="38"/>
      <c r="TB536" s="38"/>
      <c r="TC536" s="38"/>
      <c r="TD536" s="38"/>
      <c r="TE536" s="38"/>
      <c r="TF536" s="38"/>
      <c r="TG536" s="38"/>
      <c r="TH536" s="38"/>
      <c r="TI536" s="38"/>
      <c r="TJ536" s="38"/>
      <c r="TK536" s="38"/>
      <c r="TL536" s="38"/>
      <c r="TM536" s="38"/>
      <c r="TN536" s="38"/>
      <c r="TO536" s="38"/>
      <c r="TP536" s="38"/>
      <c r="TQ536" s="38"/>
      <c r="TR536" s="38"/>
      <c r="TS536" s="38"/>
      <c r="TT536" s="38"/>
      <c r="TU536" s="38"/>
      <c r="TV536" s="38"/>
      <c r="TW536" s="38"/>
      <c r="TX536" s="38"/>
      <c r="TY536" s="38"/>
      <c r="TZ536" s="38"/>
      <c r="UA536" s="38"/>
      <c r="UB536" s="38"/>
      <c r="UC536" s="38"/>
      <c r="UD536" s="38"/>
      <c r="UE536" s="38"/>
      <c r="UF536" s="38"/>
      <c r="UG536" s="38"/>
      <c r="UH536" s="38"/>
      <c r="UI536" s="38"/>
      <c r="UJ536" s="38"/>
      <c r="UK536" s="38"/>
      <c r="UL536" s="38"/>
      <c r="UM536" s="38"/>
      <c r="UN536" s="38"/>
      <c r="UO536" s="38"/>
      <c r="UP536" s="38"/>
      <c r="UQ536" s="38"/>
      <c r="UR536" s="38"/>
      <c r="US536" s="38"/>
      <c r="UT536" s="38"/>
      <c r="UU536" s="38"/>
      <c r="UV536" s="38"/>
      <c r="UW536" s="38"/>
      <c r="UX536" s="38"/>
      <c r="UY536" s="38"/>
      <c r="UZ536" s="38"/>
      <c r="VA536" s="38"/>
      <c r="VB536" s="38"/>
      <c r="VC536" s="38"/>
      <c r="VD536" s="38"/>
      <c r="VE536" s="38"/>
      <c r="VF536" s="38"/>
      <c r="VG536" s="38"/>
      <c r="VH536" s="38"/>
      <c r="VI536" s="38"/>
      <c r="VJ536" s="38"/>
      <c r="VK536" s="38"/>
      <c r="VL536" s="38"/>
      <c r="VM536" s="38"/>
      <c r="VN536" s="38"/>
      <c r="VO536" s="38"/>
      <c r="VP536" s="38"/>
      <c r="VQ536" s="38"/>
      <c r="VR536" s="38"/>
      <c r="VS536" s="38"/>
      <c r="VT536" s="38"/>
      <c r="VU536" s="38"/>
      <c r="VV536" s="38"/>
      <c r="VW536" s="38"/>
      <c r="VX536" s="38"/>
      <c r="VY536" s="38"/>
      <c r="VZ536" s="38"/>
      <c r="WA536" s="38"/>
      <c r="WB536" s="38"/>
      <c r="WC536" s="38"/>
      <c r="WD536" s="38"/>
    </row>
    <row r="537" spans="1:602" s="37" customFormat="1" ht="68.25" customHeight="1">
      <c r="A537" s="507"/>
      <c r="B537" s="536"/>
      <c r="C537" s="536"/>
      <c r="D537" s="51"/>
      <c r="E537" s="57"/>
      <c r="F537" s="57"/>
      <c r="G537" s="526"/>
      <c r="H537" s="57"/>
      <c r="I537" s="533" t="s">
        <v>14</v>
      </c>
      <c r="J537" s="533" t="s">
        <v>139</v>
      </c>
      <c r="K537" s="276" t="s">
        <v>338</v>
      </c>
      <c r="L537" s="276" t="s">
        <v>75</v>
      </c>
      <c r="M537" s="520">
        <v>36275</v>
      </c>
      <c r="N537" s="520">
        <v>36275</v>
      </c>
      <c r="O537" s="520">
        <v>0</v>
      </c>
      <c r="P537" s="534">
        <v>0</v>
      </c>
      <c r="Q537" s="520">
        <v>0</v>
      </c>
      <c r="R537" s="520">
        <v>0</v>
      </c>
      <c r="S537" s="535">
        <v>3</v>
      </c>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c r="DX537" s="38"/>
      <c r="DY537" s="38"/>
      <c r="DZ537" s="38"/>
      <c r="EA537" s="38"/>
      <c r="EB537" s="38"/>
      <c r="EC537" s="38"/>
      <c r="ED537" s="38"/>
      <c r="EE537" s="38"/>
      <c r="EF537" s="38"/>
      <c r="EG537" s="38"/>
      <c r="EH537" s="38"/>
      <c r="EI537" s="38"/>
      <c r="EJ537" s="38"/>
      <c r="EK537" s="38"/>
      <c r="EL537" s="38"/>
      <c r="EM537" s="38"/>
      <c r="EN537" s="38"/>
      <c r="EO537" s="38"/>
      <c r="EP537" s="38"/>
      <c r="EQ537" s="38"/>
      <c r="ER537" s="38"/>
      <c r="ES537" s="38"/>
      <c r="ET537" s="38"/>
      <c r="EU537" s="38"/>
      <c r="EV537" s="38"/>
      <c r="EW537" s="38"/>
      <c r="EX537" s="38"/>
      <c r="EY537" s="38"/>
      <c r="EZ537" s="38"/>
      <c r="FA537" s="38"/>
      <c r="FB537" s="38"/>
      <c r="FC537" s="38"/>
      <c r="FD537" s="38"/>
      <c r="FE537" s="38"/>
      <c r="FF537" s="38"/>
      <c r="FG537" s="38"/>
      <c r="FH537" s="38"/>
      <c r="FI537" s="38"/>
      <c r="FJ537" s="38"/>
      <c r="FK537" s="38"/>
      <c r="FL537" s="38"/>
      <c r="FM537" s="38"/>
      <c r="FN537" s="38"/>
      <c r="FO537" s="38"/>
      <c r="FP537" s="38"/>
      <c r="FQ537" s="38"/>
      <c r="FR537" s="38"/>
      <c r="FS537" s="38"/>
      <c r="FT537" s="38"/>
      <c r="FU537" s="38"/>
      <c r="FV537" s="38"/>
      <c r="FW537" s="38"/>
      <c r="FX537" s="38"/>
      <c r="FY537" s="38"/>
      <c r="FZ537" s="38"/>
      <c r="GA537" s="38"/>
      <c r="GB537" s="38"/>
      <c r="GC537" s="38"/>
      <c r="GD537" s="38"/>
      <c r="GE537" s="38"/>
      <c r="GF537" s="38"/>
      <c r="GG537" s="38"/>
      <c r="GH537" s="38"/>
      <c r="GI537" s="38"/>
      <c r="GJ537" s="38"/>
      <c r="GK537" s="38"/>
      <c r="GL537" s="38"/>
      <c r="GM537" s="38"/>
      <c r="GN537" s="38"/>
      <c r="GO537" s="38"/>
      <c r="GP537" s="38"/>
      <c r="GQ537" s="38"/>
      <c r="GR537" s="38"/>
      <c r="GS537" s="38"/>
      <c r="GT537" s="38"/>
      <c r="GU537" s="38"/>
      <c r="GV537" s="38"/>
      <c r="GW537" s="38"/>
      <c r="GX537" s="38"/>
      <c r="GY537" s="38"/>
      <c r="GZ537" s="38"/>
      <c r="HA537" s="38"/>
      <c r="HB537" s="38"/>
      <c r="HC537" s="38"/>
      <c r="HD537" s="38"/>
      <c r="HE537" s="38"/>
      <c r="HF537" s="38"/>
      <c r="HG537" s="38"/>
      <c r="HH537" s="38"/>
      <c r="HI537" s="38"/>
      <c r="HJ537" s="38"/>
      <c r="HK537" s="38"/>
      <c r="HL537" s="38"/>
      <c r="HM537" s="38"/>
      <c r="HN537" s="38"/>
      <c r="HO537" s="38"/>
      <c r="HP537" s="38"/>
      <c r="HQ537" s="38"/>
      <c r="HR537" s="38"/>
      <c r="HS537" s="38"/>
      <c r="HT537" s="38"/>
      <c r="HU537" s="38"/>
      <c r="HV537" s="38"/>
      <c r="HW537" s="38"/>
      <c r="HX537" s="38"/>
      <c r="HY537" s="38"/>
      <c r="HZ537" s="38"/>
      <c r="IA537" s="38"/>
      <c r="IB537" s="38"/>
      <c r="IC537" s="38"/>
      <c r="ID537" s="38"/>
      <c r="IE537" s="38"/>
      <c r="IF537" s="38"/>
      <c r="IG537" s="38"/>
      <c r="IH537" s="38"/>
      <c r="II537" s="38"/>
      <c r="IJ537" s="38"/>
      <c r="IK537" s="38"/>
      <c r="IL537" s="38"/>
      <c r="IM537" s="38"/>
      <c r="IN537" s="38"/>
      <c r="IO537" s="38"/>
      <c r="IP537" s="38"/>
      <c r="IQ537" s="38"/>
      <c r="IR537" s="38"/>
      <c r="IS537" s="38"/>
      <c r="IT537" s="38"/>
      <c r="IU537" s="38"/>
      <c r="IV537" s="38"/>
      <c r="IW537" s="38"/>
      <c r="IX537" s="38"/>
      <c r="IY537" s="38"/>
      <c r="IZ537" s="38"/>
      <c r="JA537" s="38"/>
      <c r="JB537" s="38"/>
      <c r="JC537" s="38"/>
      <c r="JD537" s="38"/>
      <c r="JE537" s="38"/>
      <c r="JF537" s="38"/>
      <c r="JG537" s="38"/>
      <c r="JH537" s="38"/>
      <c r="JI537" s="38"/>
      <c r="JJ537" s="38"/>
      <c r="JK537" s="38"/>
      <c r="JL537" s="38"/>
      <c r="JM537" s="38"/>
      <c r="JN537" s="38"/>
      <c r="JO537" s="38"/>
      <c r="JP537" s="38"/>
      <c r="JQ537" s="38"/>
      <c r="JR537" s="38"/>
      <c r="JS537" s="38"/>
      <c r="JT537" s="38"/>
      <c r="JU537" s="38"/>
      <c r="JV537" s="38"/>
      <c r="JW537" s="38"/>
      <c r="JX537" s="38"/>
      <c r="JY537" s="38"/>
      <c r="JZ537" s="38"/>
      <c r="KA537" s="38"/>
      <c r="KB537" s="38"/>
      <c r="KC537" s="38"/>
      <c r="KD537" s="38"/>
      <c r="KE537" s="38"/>
      <c r="KF537" s="38"/>
      <c r="KG537" s="38"/>
      <c r="KH537" s="38"/>
      <c r="KI537" s="38"/>
      <c r="KJ537" s="38"/>
      <c r="KK537" s="38"/>
      <c r="KL537" s="38"/>
      <c r="KM537" s="38"/>
      <c r="KN537" s="38"/>
      <c r="KO537" s="38"/>
      <c r="KP537" s="38"/>
      <c r="KQ537" s="38"/>
      <c r="KR537" s="38"/>
      <c r="KS537" s="38"/>
      <c r="KT537" s="38"/>
      <c r="KU537" s="38"/>
      <c r="KV537" s="38"/>
      <c r="KW537" s="38"/>
      <c r="KX537" s="38"/>
      <c r="KY537" s="38"/>
      <c r="KZ537" s="38"/>
      <c r="LA537" s="38"/>
      <c r="LB537" s="38"/>
      <c r="LC537" s="38"/>
      <c r="LD537" s="38"/>
      <c r="LE537" s="38"/>
      <c r="LF537" s="38"/>
      <c r="LG537" s="38"/>
      <c r="LH537" s="38"/>
      <c r="LI537" s="38"/>
      <c r="LJ537" s="38"/>
      <c r="LK537" s="38"/>
      <c r="LL537" s="38"/>
      <c r="LM537" s="38"/>
      <c r="LN537" s="38"/>
      <c r="LO537" s="38"/>
      <c r="LP537" s="38"/>
      <c r="LQ537" s="38"/>
      <c r="LR537" s="38"/>
      <c r="LS537" s="38"/>
      <c r="LT537" s="38"/>
      <c r="LU537" s="38"/>
      <c r="LV537" s="38"/>
      <c r="LW537" s="38"/>
      <c r="LX537" s="38"/>
      <c r="LY537" s="38"/>
      <c r="LZ537" s="38"/>
      <c r="MA537" s="38"/>
      <c r="MB537" s="38"/>
      <c r="MC537" s="38"/>
      <c r="MD537" s="38"/>
      <c r="ME537" s="38"/>
      <c r="MF537" s="38"/>
      <c r="MG537" s="38"/>
      <c r="MH537" s="38"/>
      <c r="MI537" s="38"/>
      <c r="MJ537" s="38"/>
      <c r="MK537" s="38"/>
      <c r="ML537" s="38"/>
      <c r="MM537" s="38"/>
      <c r="MN537" s="38"/>
      <c r="MO537" s="38"/>
      <c r="MP537" s="38"/>
      <c r="MQ537" s="38"/>
      <c r="MR537" s="38"/>
      <c r="MS537" s="38"/>
      <c r="MT537" s="38"/>
      <c r="MU537" s="38"/>
      <c r="MV537" s="38"/>
      <c r="MW537" s="38"/>
      <c r="MX537" s="38"/>
      <c r="MY537" s="38"/>
      <c r="MZ537" s="38"/>
      <c r="NA537" s="38"/>
      <c r="NB537" s="38"/>
      <c r="NC537" s="38"/>
      <c r="ND537" s="38"/>
      <c r="NE537" s="38"/>
      <c r="NF537" s="38"/>
      <c r="NG537" s="38"/>
      <c r="NH537" s="38"/>
      <c r="NI537" s="38"/>
      <c r="NJ537" s="38"/>
      <c r="NK537" s="38"/>
      <c r="NL537" s="38"/>
      <c r="NM537" s="38"/>
      <c r="NN537" s="38"/>
      <c r="NO537" s="38"/>
      <c r="NP537" s="38"/>
      <c r="NQ537" s="38"/>
      <c r="NR537" s="38"/>
      <c r="NS537" s="38"/>
      <c r="NT537" s="38"/>
      <c r="NU537" s="38"/>
      <c r="NV537" s="38"/>
      <c r="NW537" s="38"/>
      <c r="NX537" s="38"/>
      <c r="NY537" s="38"/>
      <c r="NZ537" s="38"/>
      <c r="OA537" s="38"/>
      <c r="OB537" s="38"/>
      <c r="OC537" s="38"/>
      <c r="OD537" s="38"/>
      <c r="OE537" s="38"/>
      <c r="OF537" s="38"/>
      <c r="OG537" s="38"/>
      <c r="OH537" s="38"/>
      <c r="OI537" s="38"/>
      <c r="OJ537" s="38"/>
      <c r="OK537" s="38"/>
      <c r="OL537" s="38"/>
      <c r="OM537" s="38"/>
      <c r="ON537" s="38"/>
      <c r="OO537" s="38"/>
      <c r="OP537" s="38"/>
      <c r="OQ537" s="38"/>
      <c r="OR537" s="38"/>
      <c r="OS537" s="38"/>
      <c r="OT537" s="38"/>
      <c r="OU537" s="38"/>
      <c r="OV537" s="38"/>
      <c r="OW537" s="38"/>
      <c r="OX537" s="38"/>
      <c r="OY537" s="38"/>
      <c r="OZ537" s="38"/>
      <c r="PA537" s="38"/>
      <c r="PB537" s="38"/>
      <c r="PC537" s="38"/>
      <c r="PD537" s="38"/>
      <c r="PE537" s="38"/>
      <c r="PF537" s="38"/>
      <c r="PG537" s="38"/>
      <c r="PH537" s="38"/>
      <c r="PI537" s="38"/>
      <c r="PJ537" s="38"/>
      <c r="PK537" s="38"/>
      <c r="PL537" s="38"/>
      <c r="PM537" s="38"/>
      <c r="PN537" s="38"/>
      <c r="PO537" s="38"/>
      <c r="PP537" s="38"/>
      <c r="PQ537" s="38"/>
      <c r="PR537" s="38"/>
      <c r="PS537" s="38"/>
      <c r="PT537" s="38"/>
      <c r="PU537" s="38"/>
      <c r="PV537" s="38"/>
      <c r="PW537" s="38"/>
      <c r="PX537" s="38"/>
      <c r="PY537" s="38"/>
      <c r="PZ537" s="38"/>
      <c r="QA537" s="38"/>
      <c r="QB537" s="38"/>
      <c r="QC537" s="38"/>
      <c r="QD537" s="38"/>
      <c r="QE537" s="38"/>
      <c r="QF537" s="38"/>
      <c r="QG537" s="38"/>
      <c r="QH537" s="38"/>
      <c r="QI537" s="38"/>
      <c r="QJ537" s="38"/>
      <c r="QK537" s="38"/>
      <c r="QL537" s="38"/>
      <c r="QM537" s="38"/>
      <c r="QN537" s="38"/>
      <c r="QO537" s="38"/>
      <c r="QP537" s="38"/>
      <c r="QQ537" s="38"/>
      <c r="QR537" s="38"/>
      <c r="QS537" s="38"/>
      <c r="QT537" s="38"/>
      <c r="QU537" s="38"/>
      <c r="QV537" s="38"/>
      <c r="QW537" s="38"/>
      <c r="QX537" s="38"/>
      <c r="QY537" s="38"/>
      <c r="QZ537" s="38"/>
      <c r="RA537" s="38"/>
      <c r="RB537" s="38"/>
      <c r="RC537" s="38"/>
      <c r="RD537" s="38"/>
      <c r="RE537" s="38"/>
      <c r="RF537" s="38"/>
      <c r="RG537" s="38"/>
      <c r="RH537" s="38"/>
      <c r="RI537" s="38"/>
      <c r="RJ537" s="38"/>
      <c r="RK537" s="38"/>
      <c r="RL537" s="38"/>
      <c r="RM537" s="38"/>
      <c r="RN537" s="38"/>
      <c r="RO537" s="38"/>
      <c r="RP537" s="38"/>
      <c r="RQ537" s="38"/>
      <c r="RR537" s="38"/>
      <c r="RS537" s="38"/>
      <c r="RT537" s="38"/>
      <c r="RU537" s="38"/>
      <c r="RV537" s="38"/>
      <c r="RW537" s="38"/>
      <c r="RX537" s="38"/>
      <c r="RY537" s="38"/>
      <c r="RZ537" s="38"/>
      <c r="SA537" s="38"/>
      <c r="SB537" s="38"/>
      <c r="SC537" s="38"/>
      <c r="SD537" s="38"/>
      <c r="SE537" s="38"/>
      <c r="SF537" s="38"/>
      <c r="SG537" s="38"/>
      <c r="SH537" s="38"/>
      <c r="SI537" s="38"/>
      <c r="SJ537" s="38"/>
      <c r="SK537" s="38"/>
      <c r="SL537" s="38"/>
      <c r="SM537" s="38"/>
      <c r="SN537" s="38"/>
      <c r="SO537" s="38"/>
      <c r="SP537" s="38"/>
      <c r="SQ537" s="38"/>
      <c r="SR537" s="38"/>
      <c r="SS537" s="38"/>
      <c r="ST537" s="38"/>
      <c r="SU537" s="38"/>
      <c r="SV537" s="38"/>
      <c r="SW537" s="38"/>
      <c r="SX537" s="38"/>
      <c r="SY537" s="38"/>
      <c r="SZ537" s="38"/>
      <c r="TA537" s="38"/>
      <c r="TB537" s="38"/>
      <c r="TC537" s="38"/>
      <c r="TD537" s="38"/>
      <c r="TE537" s="38"/>
      <c r="TF537" s="38"/>
      <c r="TG537" s="38"/>
      <c r="TH537" s="38"/>
      <c r="TI537" s="38"/>
      <c r="TJ537" s="38"/>
      <c r="TK537" s="38"/>
      <c r="TL537" s="38"/>
      <c r="TM537" s="38"/>
      <c r="TN537" s="38"/>
      <c r="TO537" s="38"/>
      <c r="TP537" s="38"/>
      <c r="TQ537" s="38"/>
      <c r="TR537" s="38"/>
      <c r="TS537" s="38"/>
      <c r="TT537" s="38"/>
      <c r="TU537" s="38"/>
      <c r="TV537" s="38"/>
      <c r="TW537" s="38"/>
      <c r="TX537" s="38"/>
      <c r="TY537" s="38"/>
      <c r="TZ537" s="38"/>
      <c r="UA537" s="38"/>
      <c r="UB537" s="38"/>
      <c r="UC537" s="38"/>
      <c r="UD537" s="38"/>
      <c r="UE537" s="38"/>
      <c r="UF537" s="38"/>
      <c r="UG537" s="38"/>
      <c r="UH537" s="38"/>
      <c r="UI537" s="38"/>
      <c r="UJ537" s="38"/>
      <c r="UK537" s="38"/>
      <c r="UL537" s="38"/>
      <c r="UM537" s="38"/>
      <c r="UN537" s="38"/>
      <c r="UO537" s="38"/>
      <c r="UP537" s="38"/>
      <c r="UQ537" s="38"/>
      <c r="UR537" s="38"/>
      <c r="US537" s="38"/>
      <c r="UT537" s="38"/>
      <c r="UU537" s="38"/>
      <c r="UV537" s="38"/>
      <c r="UW537" s="38"/>
      <c r="UX537" s="38"/>
      <c r="UY537" s="38"/>
      <c r="UZ537" s="38"/>
      <c r="VA537" s="38"/>
      <c r="VB537" s="38"/>
      <c r="VC537" s="38"/>
      <c r="VD537" s="38"/>
      <c r="VE537" s="38"/>
      <c r="VF537" s="38"/>
      <c r="VG537" s="38"/>
      <c r="VH537" s="38"/>
      <c r="VI537" s="38"/>
      <c r="VJ537" s="38"/>
      <c r="VK537" s="38"/>
      <c r="VL537" s="38"/>
      <c r="VM537" s="38"/>
      <c r="VN537" s="38"/>
      <c r="VO537" s="38"/>
      <c r="VP537" s="38"/>
      <c r="VQ537" s="38"/>
      <c r="VR537" s="38"/>
      <c r="VS537" s="38"/>
      <c r="VT537" s="38"/>
      <c r="VU537" s="38"/>
      <c r="VV537" s="38"/>
      <c r="VW537" s="38"/>
      <c r="VX537" s="38"/>
      <c r="VY537" s="38"/>
      <c r="VZ537" s="38"/>
      <c r="WA537" s="38"/>
      <c r="WB537" s="38"/>
      <c r="WC537" s="38"/>
      <c r="WD537" s="38"/>
    </row>
    <row r="538" spans="1:602" s="39" customFormat="1" ht="84.75" customHeight="1">
      <c r="A538" s="507"/>
      <c r="B538" s="508" t="s">
        <v>1004</v>
      </c>
      <c r="C538" s="527" t="s">
        <v>1005</v>
      </c>
      <c r="D538" s="50" t="s">
        <v>1006</v>
      </c>
      <c r="E538" s="52" t="s">
        <v>783</v>
      </c>
      <c r="F538" s="592" t="s">
        <v>136</v>
      </c>
      <c r="G538" s="511">
        <v>39814</v>
      </c>
      <c r="H538" s="592" t="s">
        <v>137</v>
      </c>
      <c r="I538" s="64" t="s">
        <v>14</v>
      </c>
      <c r="J538" s="64" t="s">
        <v>139</v>
      </c>
      <c r="K538" s="64" t="s">
        <v>1007</v>
      </c>
      <c r="L538" s="64" t="s">
        <v>146</v>
      </c>
      <c r="M538" s="505">
        <f t="shared" ref="M538:R538" si="82">M539</f>
        <v>45000</v>
      </c>
      <c r="N538" s="505">
        <f t="shared" si="82"/>
        <v>45000</v>
      </c>
      <c r="O538" s="505">
        <f t="shared" si="82"/>
        <v>60000</v>
      </c>
      <c r="P538" s="541">
        <f t="shared" si="82"/>
        <v>60000</v>
      </c>
      <c r="Q538" s="505">
        <f t="shared" si="82"/>
        <v>60000</v>
      </c>
      <c r="R538" s="505">
        <f t="shared" si="82"/>
        <v>60000</v>
      </c>
      <c r="S538" s="562"/>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c r="DG538" s="38"/>
      <c r="DH538" s="38"/>
      <c r="DI538" s="38"/>
      <c r="DJ538" s="38"/>
      <c r="DK538" s="38"/>
      <c r="DL538" s="38"/>
      <c r="DM538" s="38"/>
      <c r="DN538" s="38"/>
      <c r="DO538" s="38"/>
      <c r="DP538" s="38"/>
      <c r="DQ538" s="38"/>
      <c r="DR538" s="38"/>
      <c r="DS538" s="38"/>
      <c r="DT538" s="38"/>
      <c r="DU538" s="38"/>
      <c r="DV538" s="38"/>
      <c r="DW538" s="38"/>
      <c r="DX538" s="38"/>
      <c r="DY538" s="38"/>
      <c r="DZ538" s="38"/>
      <c r="EA538" s="38"/>
      <c r="EB538" s="38"/>
      <c r="EC538" s="38"/>
      <c r="ED538" s="38"/>
      <c r="EE538" s="38"/>
      <c r="EF538" s="38"/>
      <c r="EG538" s="38"/>
      <c r="EH538" s="38"/>
      <c r="EI538" s="38"/>
      <c r="EJ538" s="38"/>
      <c r="EK538" s="38"/>
      <c r="EL538" s="38"/>
      <c r="EM538" s="38"/>
      <c r="EN538" s="38"/>
      <c r="EO538" s="38"/>
      <c r="EP538" s="38"/>
      <c r="EQ538" s="38"/>
      <c r="ER538" s="38"/>
      <c r="ES538" s="38"/>
      <c r="ET538" s="38"/>
      <c r="EU538" s="38"/>
      <c r="EV538" s="38"/>
      <c r="EW538" s="38"/>
      <c r="EX538" s="38"/>
      <c r="EY538" s="38"/>
      <c r="EZ538" s="38"/>
      <c r="FA538" s="38"/>
      <c r="FB538" s="38"/>
      <c r="FC538" s="38"/>
      <c r="FD538" s="38"/>
      <c r="FE538" s="38"/>
      <c r="FF538" s="38"/>
      <c r="FG538" s="38"/>
      <c r="FH538" s="38"/>
      <c r="FI538" s="38"/>
      <c r="FJ538" s="38"/>
      <c r="FK538" s="38"/>
      <c r="FL538" s="38"/>
      <c r="FM538" s="38"/>
      <c r="FN538" s="38"/>
      <c r="FO538" s="38"/>
      <c r="FP538" s="38"/>
      <c r="FQ538" s="38"/>
      <c r="FR538" s="38"/>
      <c r="FS538" s="38"/>
      <c r="FT538" s="38"/>
      <c r="FU538" s="38"/>
      <c r="FV538" s="38"/>
      <c r="FW538" s="38"/>
      <c r="FX538" s="38"/>
      <c r="FY538" s="38"/>
      <c r="FZ538" s="38"/>
      <c r="GA538" s="38"/>
      <c r="GB538" s="38"/>
      <c r="GC538" s="38"/>
      <c r="GD538" s="38"/>
      <c r="GE538" s="38"/>
      <c r="GF538" s="38"/>
      <c r="GG538" s="38"/>
      <c r="GH538" s="38"/>
      <c r="GI538" s="38"/>
      <c r="GJ538" s="38"/>
      <c r="GK538" s="38"/>
      <c r="GL538" s="38"/>
      <c r="GM538" s="38"/>
      <c r="GN538" s="38"/>
      <c r="GO538" s="38"/>
      <c r="GP538" s="38"/>
      <c r="GQ538" s="38"/>
      <c r="GR538" s="38"/>
      <c r="GS538" s="38"/>
      <c r="GT538" s="38"/>
      <c r="GU538" s="38"/>
      <c r="GV538" s="38"/>
      <c r="GW538" s="38"/>
      <c r="GX538" s="38"/>
      <c r="GY538" s="38"/>
      <c r="GZ538" s="38"/>
      <c r="HA538" s="38"/>
      <c r="HB538" s="38"/>
      <c r="HC538" s="38"/>
      <c r="HD538" s="38"/>
      <c r="HE538" s="38"/>
      <c r="HF538" s="38"/>
      <c r="HG538" s="38"/>
      <c r="HH538" s="38"/>
      <c r="HI538" s="38"/>
      <c r="HJ538" s="38"/>
      <c r="HK538" s="38"/>
      <c r="HL538" s="38"/>
      <c r="HM538" s="38"/>
      <c r="HN538" s="38"/>
      <c r="HO538" s="38"/>
      <c r="HP538" s="38"/>
      <c r="HQ538" s="38"/>
      <c r="HR538" s="38"/>
      <c r="HS538" s="38"/>
      <c r="HT538" s="38"/>
      <c r="HU538" s="38"/>
      <c r="HV538" s="38"/>
      <c r="HW538" s="38"/>
      <c r="HX538" s="38"/>
      <c r="HY538" s="38"/>
      <c r="HZ538" s="38"/>
      <c r="IA538" s="38"/>
      <c r="IB538" s="38"/>
      <c r="IC538" s="38"/>
      <c r="ID538" s="38"/>
      <c r="IE538" s="38"/>
      <c r="IF538" s="38"/>
      <c r="IG538" s="38"/>
      <c r="IH538" s="38"/>
      <c r="II538" s="38"/>
      <c r="IJ538" s="38"/>
      <c r="IK538" s="38"/>
      <c r="IL538" s="38"/>
      <c r="IM538" s="38"/>
      <c r="IN538" s="38"/>
      <c r="IO538" s="38"/>
      <c r="IP538" s="38"/>
      <c r="IQ538" s="38"/>
      <c r="IR538" s="38"/>
      <c r="IS538" s="38"/>
      <c r="IT538" s="38"/>
      <c r="IU538" s="38"/>
      <c r="IV538" s="38"/>
      <c r="IW538" s="38"/>
      <c r="IX538" s="38"/>
      <c r="IY538" s="38"/>
      <c r="IZ538" s="38"/>
      <c r="JA538" s="38"/>
      <c r="JB538" s="38"/>
      <c r="JC538" s="38"/>
      <c r="JD538" s="38"/>
      <c r="JE538" s="38"/>
      <c r="JF538" s="38"/>
      <c r="JG538" s="38"/>
      <c r="JH538" s="38"/>
      <c r="JI538" s="38"/>
      <c r="JJ538" s="38"/>
      <c r="JK538" s="38"/>
      <c r="JL538" s="38"/>
      <c r="JM538" s="38"/>
      <c r="JN538" s="38"/>
      <c r="JO538" s="38"/>
      <c r="JP538" s="38"/>
      <c r="JQ538" s="38"/>
      <c r="JR538" s="38"/>
      <c r="JS538" s="38"/>
      <c r="JT538" s="38"/>
      <c r="JU538" s="38"/>
      <c r="JV538" s="38"/>
      <c r="JW538" s="38"/>
      <c r="JX538" s="38"/>
      <c r="JY538" s="38"/>
      <c r="JZ538" s="38"/>
      <c r="KA538" s="38"/>
      <c r="KB538" s="38"/>
      <c r="KC538" s="38"/>
      <c r="KD538" s="38"/>
      <c r="KE538" s="38"/>
      <c r="KF538" s="38"/>
      <c r="KG538" s="38"/>
      <c r="KH538" s="38"/>
      <c r="KI538" s="38"/>
      <c r="KJ538" s="38"/>
      <c r="KK538" s="38"/>
      <c r="KL538" s="38"/>
      <c r="KM538" s="38"/>
      <c r="KN538" s="38"/>
      <c r="KO538" s="38"/>
      <c r="KP538" s="38"/>
      <c r="KQ538" s="38"/>
      <c r="KR538" s="38"/>
      <c r="KS538" s="38"/>
      <c r="KT538" s="38"/>
      <c r="KU538" s="38"/>
      <c r="KV538" s="38"/>
      <c r="KW538" s="38"/>
      <c r="KX538" s="38"/>
      <c r="KY538" s="38"/>
      <c r="KZ538" s="38"/>
      <c r="LA538" s="38"/>
      <c r="LB538" s="38"/>
      <c r="LC538" s="38"/>
      <c r="LD538" s="38"/>
      <c r="LE538" s="38"/>
      <c r="LF538" s="38"/>
      <c r="LG538" s="38"/>
      <c r="LH538" s="38"/>
      <c r="LI538" s="38"/>
      <c r="LJ538" s="38"/>
      <c r="LK538" s="38"/>
      <c r="LL538" s="38"/>
      <c r="LM538" s="38"/>
      <c r="LN538" s="38"/>
      <c r="LO538" s="38"/>
      <c r="LP538" s="38"/>
      <c r="LQ538" s="38"/>
      <c r="LR538" s="38"/>
      <c r="LS538" s="38"/>
      <c r="LT538" s="38"/>
      <c r="LU538" s="38"/>
      <c r="LV538" s="38"/>
      <c r="LW538" s="38"/>
      <c r="LX538" s="38"/>
      <c r="LY538" s="38"/>
      <c r="LZ538" s="38"/>
      <c r="MA538" s="38"/>
      <c r="MB538" s="38"/>
      <c r="MC538" s="38"/>
      <c r="MD538" s="38"/>
      <c r="ME538" s="38"/>
      <c r="MF538" s="38"/>
      <c r="MG538" s="38"/>
      <c r="MH538" s="38"/>
      <c r="MI538" s="38"/>
      <c r="MJ538" s="38"/>
      <c r="MK538" s="38"/>
      <c r="ML538" s="38"/>
      <c r="MM538" s="38"/>
      <c r="MN538" s="38"/>
      <c r="MO538" s="38"/>
      <c r="MP538" s="38"/>
      <c r="MQ538" s="38"/>
      <c r="MR538" s="38"/>
      <c r="MS538" s="38"/>
      <c r="MT538" s="38"/>
      <c r="MU538" s="38"/>
      <c r="MV538" s="38"/>
      <c r="MW538" s="38"/>
      <c r="MX538" s="38"/>
      <c r="MY538" s="38"/>
      <c r="MZ538" s="38"/>
      <c r="NA538" s="38"/>
      <c r="NB538" s="38"/>
      <c r="NC538" s="38"/>
      <c r="ND538" s="38"/>
      <c r="NE538" s="38"/>
      <c r="NF538" s="38"/>
      <c r="NG538" s="38"/>
      <c r="NH538" s="38"/>
      <c r="NI538" s="38"/>
      <c r="NJ538" s="38"/>
      <c r="NK538" s="38"/>
      <c r="NL538" s="38"/>
      <c r="NM538" s="38"/>
      <c r="NN538" s="38"/>
      <c r="NO538" s="38"/>
      <c r="NP538" s="38"/>
      <c r="NQ538" s="38"/>
      <c r="NR538" s="38"/>
      <c r="NS538" s="38"/>
      <c r="NT538" s="38"/>
      <c r="NU538" s="38"/>
      <c r="NV538" s="38"/>
      <c r="NW538" s="38"/>
      <c r="NX538" s="38"/>
      <c r="NY538" s="38"/>
      <c r="NZ538" s="38"/>
      <c r="OA538" s="38"/>
      <c r="OB538" s="38"/>
      <c r="OC538" s="38"/>
      <c r="OD538" s="38"/>
      <c r="OE538" s="38"/>
      <c r="OF538" s="38"/>
      <c r="OG538" s="38"/>
      <c r="OH538" s="38"/>
      <c r="OI538" s="38"/>
      <c r="OJ538" s="38"/>
      <c r="OK538" s="38"/>
      <c r="OL538" s="38"/>
      <c r="OM538" s="38"/>
      <c r="ON538" s="38"/>
      <c r="OO538" s="38"/>
      <c r="OP538" s="38"/>
      <c r="OQ538" s="38"/>
      <c r="OR538" s="38"/>
      <c r="OS538" s="38"/>
      <c r="OT538" s="38"/>
      <c r="OU538" s="38"/>
      <c r="OV538" s="38"/>
      <c r="OW538" s="38"/>
      <c r="OX538" s="38"/>
      <c r="OY538" s="38"/>
      <c r="OZ538" s="38"/>
      <c r="PA538" s="38"/>
      <c r="PB538" s="38"/>
      <c r="PC538" s="38"/>
      <c r="PD538" s="38"/>
      <c r="PE538" s="38"/>
      <c r="PF538" s="38"/>
      <c r="PG538" s="38"/>
      <c r="PH538" s="38"/>
      <c r="PI538" s="38"/>
      <c r="PJ538" s="38"/>
      <c r="PK538" s="38"/>
      <c r="PL538" s="38"/>
      <c r="PM538" s="38"/>
      <c r="PN538" s="38"/>
      <c r="PO538" s="38"/>
      <c r="PP538" s="38"/>
      <c r="PQ538" s="38"/>
      <c r="PR538" s="38"/>
      <c r="PS538" s="38"/>
      <c r="PT538" s="38"/>
      <c r="PU538" s="38"/>
      <c r="PV538" s="38"/>
      <c r="PW538" s="38"/>
      <c r="PX538" s="38"/>
      <c r="PY538" s="38"/>
      <c r="PZ538" s="38"/>
      <c r="QA538" s="38"/>
      <c r="QB538" s="38"/>
      <c r="QC538" s="38"/>
      <c r="QD538" s="38"/>
      <c r="QE538" s="38"/>
      <c r="QF538" s="38"/>
      <c r="QG538" s="38"/>
      <c r="QH538" s="38"/>
      <c r="QI538" s="38"/>
      <c r="QJ538" s="38"/>
      <c r="QK538" s="38"/>
      <c r="QL538" s="38"/>
      <c r="QM538" s="38"/>
      <c r="QN538" s="38"/>
      <c r="QO538" s="38"/>
      <c r="QP538" s="38"/>
      <c r="QQ538" s="38"/>
      <c r="QR538" s="38"/>
      <c r="QS538" s="38"/>
      <c r="QT538" s="38"/>
      <c r="QU538" s="38"/>
      <c r="QV538" s="38"/>
      <c r="QW538" s="38"/>
      <c r="QX538" s="38"/>
      <c r="QY538" s="38"/>
      <c r="QZ538" s="38"/>
      <c r="RA538" s="38"/>
      <c r="RB538" s="38"/>
      <c r="RC538" s="38"/>
      <c r="RD538" s="38"/>
      <c r="RE538" s="38"/>
      <c r="RF538" s="38"/>
      <c r="RG538" s="38"/>
      <c r="RH538" s="38"/>
      <c r="RI538" s="38"/>
      <c r="RJ538" s="38"/>
      <c r="RK538" s="38"/>
      <c r="RL538" s="38"/>
      <c r="RM538" s="38"/>
      <c r="RN538" s="38"/>
      <c r="RO538" s="38"/>
      <c r="RP538" s="38"/>
      <c r="RQ538" s="38"/>
      <c r="RR538" s="38"/>
      <c r="RS538" s="38"/>
      <c r="RT538" s="38"/>
      <c r="RU538" s="38"/>
      <c r="RV538" s="38"/>
      <c r="RW538" s="38"/>
      <c r="RX538" s="38"/>
      <c r="RY538" s="38"/>
      <c r="RZ538" s="38"/>
      <c r="SA538" s="38"/>
      <c r="SB538" s="38"/>
      <c r="SC538" s="38"/>
      <c r="SD538" s="38"/>
      <c r="SE538" s="38"/>
      <c r="SF538" s="38"/>
      <c r="SG538" s="38"/>
      <c r="SH538" s="38"/>
      <c r="SI538" s="38"/>
      <c r="SJ538" s="38"/>
      <c r="SK538" s="38"/>
      <c r="SL538" s="38"/>
      <c r="SM538" s="38"/>
      <c r="SN538" s="38"/>
      <c r="SO538" s="38"/>
      <c r="SP538" s="38"/>
      <c r="SQ538" s="38"/>
      <c r="SR538" s="38"/>
      <c r="SS538" s="38"/>
      <c r="ST538" s="38"/>
      <c r="SU538" s="38"/>
      <c r="SV538" s="38"/>
      <c r="SW538" s="38"/>
      <c r="SX538" s="38"/>
      <c r="SY538" s="38"/>
      <c r="SZ538" s="38"/>
      <c r="TA538" s="38"/>
      <c r="TB538" s="38"/>
      <c r="TC538" s="38"/>
      <c r="TD538" s="38"/>
      <c r="TE538" s="38"/>
      <c r="TF538" s="38"/>
      <c r="TG538" s="38"/>
      <c r="TH538" s="38"/>
      <c r="TI538" s="38"/>
      <c r="TJ538" s="38"/>
      <c r="TK538" s="38"/>
      <c r="TL538" s="38"/>
      <c r="TM538" s="38"/>
      <c r="TN538" s="38"/>
      <c r="TO538" s="38"/>
      <c r="TP538" s="38"/>
      <c r="TQ538" s="38"/>
      <c r="TR538" s="38"/>
      <c r="TS538" s="38"/>
      <c r="TT538" s="38"/>
      <c r="TU538" s="38"/>
      <c r="TV538" s="38"/>
      <c r="TW538" s="38"/>
      <c r="TX538" s="38"/>
      <c r="TY538" s="38"/>
      <c r="TZ538" s="38"/>
      <c r="UA538" s="38"/>
      <c r="UB538" s="38"/>
      <c r="UC538" s="38"/>
      <c r="UD538" s="38"/>
      <c r="UE538" s="38"/>
      <c r="UF538" s="38"/>
      <c r="UG538" s="38"/>
      <c r="UH538" s="38"/>
      <c r="UI538" s="38"/>
      <c r="UJ538" s="38"/>
      <c r="UK538" s="38"/>
      <c r="UL538" s="38"/>
      <c r="UM538" s="38"/>
      <c r="UN538" s="38"/>
      <c r="UO538" s="38"/>
      <c r="UP538" s="38"/>
      <c r="UQ538" s="38"/>
      <c r="UR538" s="38"/>
      <c r="US538" s="38"/>
      <c r="UT538" s="38"/>
      <c r="UU538" s="38"/>
      <c r="UV538" s="38"/>
      <c r="UW538" s="38"/>
      <c r="UX538" s="38"/>
      <c r="UY538" s="38"/>
      <c r="UZ538" s="38"/>
      <c r="VA538" s="38"/>
      <c r="VB538" s="38"/>
      <c r="VC538" s="38"/>
      <c r="VD538" s="38"/>
      <c r="VE538" s="38"/>
      <c r="VF538" s="38"/>
      <c r="VG538" s="38"/>
      <c r="VH538" s="38"/>
      <c r="VI538" s="38"/>
      <c r="VJ538" s="38"/>
      <c r="VK538" s="38"/>
      <c r="VL538" s="38"/>
      <c r="VM538" s="38"/>
      <c r="VN538" s="38"/>
      <c r="VO538" s="38"/>
      <c r="VP538" s="38"/>
      <c r="VQ538" s="38"/>
      <c r="VR538" s="38"/>
      <c r="VS538" s="38"/>
      <c r="VT538" s="38"/>
      <c r="VU538" s="38"/>
      <c r="VV538" s="38"/>
      <c r="VW538" s="38"/>
      <c r="VX538" s="38"/>
      <c r="VY538" s="38"/>
      <c r="VZ538" s="38"/>
      <c r="WA538" s="38"/>
      <c r="WB538" s="38"/>
      <c r="WC538" s="38"/>
      <c r="WD538" s="38"/>
    </row>
    <row r="539" spans="1:602" s="37" customFormat="1" ht="151.5" customHeight="1">
      <c r="A539" s="507"/>
      <c r="B539" s="515"/>
      <c r="C539" s="536"/>
      <c r="D539" s="51"/>
      <c r="E539" s="52" t="s">
        <v>791</v>
      </c>
      <c r="F539" s="591" t="s">
        <v>136</v>
      </c>
      <c r="G539" s="511">
        <v>43831</v>
      </c>
      <c r="H539" s="592" t="s">
        <v>137</v>
      </c>
      <c r="I539" s="276" t="s">
        <v>14</v>
      </c>
      <c r="J539" s="276" t="s">
        <v>139</v>
      </c>
      <c r="K539" s="533" t="s">
        <v>1007</v>
      </c>
      <c r="L539" s="276" t="s">
        <v>202</v>
      </c>
      <c r="M539" s="520">
        <v>45000</v>
      </c>
      <c r="N539" s="520">
        <v>45000</v>
      </c>
      <c r="O539" s="520">
        <v>60000</v>
      </c>
      <c r="P539" s="534">
        <v>60000</v>
      </c>
      <c r="Q539" s="520">
        <v>60000</v>
      </c>
      <c r="R539" s="520">
        <v>60000</v>
      </c>
      <c r="S539" s="535">
        <v>3</v>
      </c>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c r="DX539" s="38"/>
      <c r="DY539" s="38"/>
      <c r="DZ539" s="38"/>
      <c r="EA539" s="38"/>
      <c r="EB539" s="38"/>
      <c r="EC539" s="38"/>
      <c r="ED539" s="38"/>
      <c r="EE539" s="38"/>
      <c r="EF539" s="38"/>
      <c r="EG539" s="38"/>
      <c r="EH539" s="38"/>
      <c r="EI539" s="38"/>
      <c r="EJ539" s="38"/>
      <c r="EK539" s="38"/>
      <c r="EL539" s="38"/>
      <c r="EM539" s="38"/>
      <c r="EN539" s="38"/>
      <c r="EO539" s="38"/>
      <c r="EP539" s="38"/>
      <c r="EQ539" s="38"/>
      <c r="ER539" s="38"/>
      <c r="ES539" s="38"/>
      <c r="ET539" s="38"/>
      <c r="EU539" s="38"/>
      <c r="EV539" s="38"/>
      <c r="EW539" s="38"/>
      <c r="EX539" s="38"/>
      <c r="EY539" s="38"/>
      <c r="EZ539" s="38"/>
      <c r="FA539" s="38"/>
      <c r="FB539" s="38"/>
      <c r="FC539" s="38"/>
      <c r="FD539" s="38"/>
      <c r="FE539" s="38"/>
      <c r="FF539" s="38"/>
      <c r="FG539" s="38"/>
      <c r="FH539" s="38"/>
      <c r="FI539" s="38"/>
      <c r="FJ539" s="38"/>
      <c r="FK539" s="38"/>
      <c r="FL539" s="38"/>
      <c r="FM539" s="38"/>
      <c r="FN539" s="38"/>
      <c r="FO539" s="38"/>
      <c r="FP539" s="38"/>
      <c r="FQ539" s="38"/>
      <c r="FR539" s="38"/>
      <c r="FS539" s="38"/>
      <c r="FT539" s="38"/>
      <c r="FU539" s="38"/>
      <c r="FV539" s="38"/>
      <c r="FW539" s="38"/>
      <c r="FX539" s="38"/>
      <c r="FY539" s="38"/>
      <c r="FZ539" s="38"/>
      <c r="GA539" s="38"/>
      <c r="GB539" s="38"/>
      <c r="GC539" s="38"/>
      <c r="GD539" s="38"/>
      <c r="GE539" s="38"/>
      <c r="GF539" s="38"/>
      <c r="GG539" s="38"/>
      <c r="GH539" s="38"/>
      <c r="GI539" s="38"/>
      <c r="GJ539" s="38"/>
      <c r="GK539" s="38"/>
      <c r="GL539" s="38"/>
      <c r="GM539" s="38"/>
      <c r="GN539" s="38"/>
      <c r="GO539" s="38"/>
      <c r="GP539" s="38"/>
      <c r="GQ539" s="38"/>
      <c r="GR539" s="38"/>
      <c r="GS539" s="38"/>
      <c r="GT539" s="38"/>
      <c r="GU539" s="38"/>
      <c r="GV539" s="38"/>
      <c r="GW539" s="38"/>
      <c r="GX539" s="38"/>
      <c r="GY539" s="38"/>
      <c r="GZ539" s="38"/>
      <c r="HA539" s="38"/>
      <c r="HB539" s="38"/>
      <c r="HC539" s="38"/>
      <c r="HD539" s="38"/>
      <c r="HE539" s="38"/>
      <c r="HF539" s="38"/>
      <c r="HG539" s="38"/>
      <c r="HH539" s="38"/>
      <c r="HI539" s="38"/>
      <c r="HJ539" s="38"/>
      <c r="HK539" s="38"/>
      <c r="HL539" s="38"/>
      <c r="HM539" s="38"/>
      <c r="HN539" s="38"/>
      <c r="HO539" s="38"/>
      <c r="HP539" s="38"/>
      <c r="HQ539" s="38"/>
      <c r="HR539" s="38"/>
      <c r="HS539" s="38"/>
      <c r="HT539" s="38"/>
      <c r="HU539" s="38"/>
      <c r="HV539" s="38"/>
      <c r="HW539" s="38"/>
      <c r="HX539" s="38"/>
      <c r="HY539" s="38"/>
      <c r="HZ539" s="38"/>
      <c r="IA539" s="38"/>
      <c r="IB539" s="38"/>
      <c r="IC539" s="38"/>
      <c r="ID539" s="38"/>
      <c r="IE539" s="38"/>
      <c r="IF539" s="38"/>
      <c r="IG539" s="38"/>
      <c r="IH539" s="38"/>
      <c r="II539" s="38"/>
      <c r="IJ539" s="38"/>
      <c r="IK539" s="38"/>
      <c r="IL539" s="38"/>
      <c r="IM539" s="38"/>
      <c r="IN539" s="38"/>
      <c r="IO539" s="38"/>
      <c r="IP539" s="38"/>
      <c r="IQ539" s="38"/>
      <c r="IR539" s="38"/>
      <c r="IS539" s="38"/>
      <c r="IT539" s="38"/>
      <c r="IU539" s="38"/>
      <c r="IV539" s="38"/>
      <c r="IW539" s="38"/>
      <c r="IX539" s="38"/>
      <c r="IY539" s="38"/>
      <c r="IZ539" s="38"/>
      <c r="JA539" s="38"/>
      <c r="JB539" s="38"/>
      <c r="JC539" s="38"/>
      <c r="JD539" s="38"/>
      <c r="JE539" s="38"/>
      <c r="JF539" s="38"/>
      <c r="JG539" s="38"/>
      <c r="JH539" s="38"/>
      <c r="JI539" s="38"/>
      <c r="JJ539" s="38"/>
      <c r="JK539" s="38"/>
      <c r="JL539" s="38"/>
      <c r="JM539" s="38"/>
      <c r="JN539" s="38"/>
      <c r="JO539" s="38"/>
      <c r="JP539" s="38"/>
      <c r="JQ539" s="38"/>
      <c r="JR539" s="38"/>
      <c r="JS539" s="38"/>
      <c r="JT539" s="38"/>
      <c r="JU539" s="38"/>
      <c r="JV539" s="38"/>
      <c r="JW539" s="38"/>
      <c r="JX539" s="38"/>
      <c r="JY539" s="38"/>
      <c r="JZ539" s="38"/>
      <c r="KA539" s="38"/>
      <c r="KB539" s="38"/>
      <c r="KC539" s="38"/>
      <c r="KD539" s="38"/>
      <c r="KE539" s="38"/>
      <c r="KF539" s="38"/>
      <c r="KG539" s="38"/>
      <c r="KH539" s="38"/>
      <c r="KI539" s="38"/>
      <c r="KJ539" s="38"/>
      <c r="KK539" s="38"/>
      <c r="KL539" s="38"/>
      <c r="KM539" s="38"/>
      <c r="KN539" s="38"/>
      <c r="KO539" s="38"/>
      <c r="KP539" s="38"/>
      <c r="KQ539" s="38"/>
      <c r="KR539" s="38"/>
      <c r="KS539" s="38"/>
      <c r="KT539" s="38"/>
      <c r="KU539" s="38"/>
      <c r="KV539" s="38"/>
      <c r="KW539" s="38"/>
      <c r="KX539" s="38"/>
      <c r="KY539" s="38"/>
      <c r="KZ539" s="38"/>
      <c r="LA539" s="38"/>
      <c r="LB539" s="38"/>
      <c r="LC539" s="38"/>
      <c r="LD539" s="38"/>
      <c r="LE539" s="38"/>
      <c r="LF539" s="38"/>
      <c r="LG539" s="38"/>
      <c r="LH539" s="38"/>
      <c r="LI539" s="38"/>
      <c r="LJ539" s="38"/>
      <c r="LK539" s="38"/>
      <c r="LL539" s="38"/>
      <c r="LM539" s="38"/>
      <c r="LN539" s="38"/>
      <c r="LO539" s="38"/>
      <c r="LP539" s="38"/>
      <c r="LQ539" s="38"/>
      <c r="LR539" s="38"/>
      <c r="LS539" s="38"/>
      <c r="LT539" s="38"/>
      <c r="LU539" s="38"/>
      <c r="LV539" s="38"/>
      <c r="LW539" s="38"/>
      <c r="LX539" s="38"/>
      <c r="LY539" s="38"/>
      <c r="LZ539" s="38"/>
      <c r="MA539" s="38"/>
      <c r="MB539" s="38"/>
      <c r="MC539" s="38"/>
      <c r="MD539" s="38"/>
      <c r="ME539" s="38"/>
      <c r="MF539" s="38"/>
      <c r="MG539" s="38"/>
      <c r="MH539" s="38"/>
      <c r="MI539" s="38"/>
      <c r="MJ539" s="38"/>
      <c r="MK539" s="38"/>
      <c r="ML539" s="38"/>
      <c r="MM539" s="38"/>
      <c r="MN539" s="38"/>
      <c r="MO539" s="38"/>
      <c r="MP539" s="38"/>
      <c r="MQ539" s="38"/>
      <c r="MR539" s="38"/>
      <c r="MS539" s="38"/>
      <c r="MT539" s="38"/>
      <c r="MU539" s="38"/>
      <c r="MV539" s="38"/>
      <c r="MW539" s="38"/>
      <c r="MX539" s="38"/>
      <c r="MY539" s="38"/>
      <c r="MZ539" s="38"/>
      <c r="NA539" s="38"/>
      <c r="NB539" s="38"/>
      <c r="NC539" s="38"/>
      <c r="ND539" s="38"/>
      <c r="NE539" s="38"/>
      <c r="NF539" s="38"/>
      <c r="NG539" s="38"/>
      <c r="NH539" s="38"/>
      <c r="NI539" s="38"/>
      <c r="NJ539" s="38"/>
      <c r="NK539" s="38"/>
      <c r="NL539" s="38"/>
      <c r="NM539" s="38"/>
      <c r="NN539" s="38"/>
      <c r="NO539" s="38"/>
      <c r="NP539" s="38"/>
      <c r="NQ539" s="38"/>
      <c r="NR539" s="38"/>
      <c r="NS539" s="38"/>
      <c r="NT539" s="38"/>
      <c r="NU539" s="38"/>
      <c r="NV539" s="38"/>
      <c r="NW539" s="38"/>
      <c r="NX539" s="38"/>
      <c r="NY539" s="38"/>
      <c r="NZ539" s="38"/>
      <c r="OA539" s="38"/>
      <c r="OB539" s="38"/>
      <c r="OC539" s="38"/>
      <c r="OD539" s="38"/>
      <c r="OE539" s="38"/>
      <c r="OF539" s="38"/>
      <c r="OG539" s="38"/>
      <c r="OH539" s="38"/>
      <c r="OI539" s="38"/>
      <c r="OJ539" s="38"/>
      <c r="OK539" s="38"/>
      <c r="OL539" s="38"/>
      <c r="OM539" s="38"/>
      <c r="ON539" s="38"/>
      <c r="OO539" s="38"/>
      <c r="OP539" s="38"/>
      <c r="OQ539" s="38"/>
      <c r="OR539" s="38"/>
      <c r="OS539" s="38"/>
      <c r="OT539" s="38"/>
      <c r="OU539" s="38"/>
      <c r="OV539" s="38"/>
      <c r="OW539" s="38"/>
      <c r="OX539" s="38"/>
      <c r="OY539" s="38"/>
      <c r="OZ539" s="38"/>
      <c r="PA539" s="38"/>
      <c r="PB539" s="38"/>
      <c r="PC539" s="38"/>
      <c r="PD539" s="38"/>
      <c r="PE539" s="38"/>
      <c r="PF539" s="38"/>
      <c r="PG539" s="38"/>
      <c r="PH539" s="38"/>
      <c r="PI539" s="38"/>
      <c r="PJ539" s="38"/>
      <c r="PK539" s="38"/>
      <c r="PL539" s="38"/>
      <c r="PM539" s="38"/>
      <c r="PN539" s="38"/>
      <c r="PO539" s="38"/>
      <c r="PP539" s="38"/>
      <c r="PQ539" s="38"/>
      <c r="PR539" s="38"/>
      <c r="PS539" s="38"/>
      <c r="PT539" s="38"/>
      <c r="PU539" s="38"/>
      <c r="PV539" s="38"/>
      <c r="PW539" s="38"/>
      <c r="PX539" s="38"/>
      <c r="PY539" s="38"/>
      <c r="PZ539" s="38"/>
      <c r="QA539" s="38"/>
      <c r="QB539" s="38"/>
      <c r="QC539" s="38"/>
      <c r="QD539" s="38"/>
      <c r="QE539" s="38"/>
      <c r="QF539" s="38"/>
      <c r="QG539" s="38"/>
      <c r="QH539" s="38"/>
      <c r="QI539" s="38"/>
      <c r="QJ539" s="38"/>
      <c r="QK539" s="38"/>
      <c r="QL539" s="38"/>
      <c r="QM539" s="38"/>
      <c r="QN539" s="38"/>
      <c r="QO539" s="38"/>
      <c r="QP539" s="38"/>
      <c r="QQ539" s="38"/>
      <c r="QR539" s="38"/>
      <c r="QS539" s="38"/>
      <c r="QT539" s="38"/>
      <c r="QU539" s="38"/>
      <c r="QV539" s="38"/>
      <c r="QW539" s="38"/>
      <c r="QX539" s="38"/>
      <c r="QY539" s="38"/>
      <c r="QZ539" s="38"/>
      <c r="RA539" s="38"/>
      <c r="RB539" s="38"/>
      <c r="RC539" s="38"/>
      <c r="RD539" s="38"/>
      <c r="RE539" s="38"/>
      <c r="RF539" s="38"/>
      <c r="RG539" s="38"/>
      <c r="RH539" s="38"/>
      <c r="RI539" s="38"/>
      <c r="RJ539" s="38"/>
      <c r="RK539" s="38"/>
      <c r="RL539" s="38"/>
      <c r="RM539" s="38"/>
      <c r="RN539" s="38"/>
      <c r="RO539" s="38"/>
      <c r="RP539" s="38"/>
      <c r="RQ539" s="38"/>
      <c r="RR539" s="38"/>
      <c r="RS539" s="38"/>
      <c r="RT539" s="38"/>
      <c r="RU539" s="38"/>
      <c r="RV539" s="38"/>
      <c r="RW539" s="38"/>
      <c r="RX539" s="38"/>
      <c r="RY539" s="38"/>
      <c r="RZ539" s="38"/>
      <c r="SA539" s="38"/>
      <c r="SB539" s="38"/>
      <c r="SC539" s="38"/>
      <c r="SD539" s="38"/>
      <c r="SE539" s="38"/>
      <c r="SF539" s="38"/>
      <c r="SG539" s="38"/>
      <c r="SH539" s="38"/>
      <c r="SI539" s="38"/>
      <c r="SJ539" s="38"/>
      <c r="SK539" s="38"/>
      <c r="SL539" s="38"/>
      <c r="SM539" s="38"/>
      <c r="SN539" s="38"/>
      <c r="SO539" s="38"/>
      <c r="SP539" s="38"/>
      <c r="SQ539" s="38"/>
      <c r="SR539" s="38"/>
      <c r="SS539" s="38"/>
      <c r="ST539" s="38"/>
      <c r="SU539" s="38"/>
      <c r="SV539" s="38"/>
      <c r="SW539" s="38"/>
      <c r="SX539" s="38"/>
      <c r="SY539" s="38"/>
      <c r="SZ539" s="38"/>
      <c r="TA539" s="38"/>
      <c r="TB539" s="38"/>
      <c r="TC539" s="38"/>
      <c r="TD539" s="38"/>
      <c r="TE539" s="38"/>
      <c r="TF539" s="38"/>
      <c r="TG539" s="38"/>
      <c r="TH539" s="38"/>
      <c r="TI539" s="38"/>
      <c r="TJ539" s="38"/>
      <c r="TK539" s="38"/>
      <c r="TL539" s="38"/>
      <c r="TM539" s="38"/>
      <c r="TN539" s="38"/>
      <c r="TO539" s="38"/>
      <c r="TP539" s="38"/>
      <c r="TQ539" s="38"/>
      <c r="TR539" s="38"/>
      <c r="TS539" s="38"/>
      <c r="TT539" s="38"/>
      <c r="TU539" s="38"/>
      <c r="TV539" s="38"/>
      <c r="TW539" s="38"/>
      <c r="TX539" s="38"/>
      <c r="TY539" s="38"/>
      <c r="TZ539" s="38"/>
      <c r="UA539" s="38"/>
      <c r="UB539" s="38"/>
      <c r="UC539" s="38"/>
      <c r="UD539" s="38"/>
      <c r="UE539" s="38"/>
      <c r="UF539" s="38"/>
      <c r="UG539" s="38"/>
      <c r="UH539" s="38"/>
      <c r="UI539" s="38"/>
      <c r="UJ539" s="38"/>
      <c r="UK539" s="38"/>
      <c r="UL539" s="38"/>
      <c r="UM539" s="38"/>
      <c r="UN539" s="38"/>
      <c r="UO539" s="38"/>
      <c r="UP539" s="38"/>
      <c r="UQ539" s="38"/>
      <c r="UR539" s="38"/>
      <c r="US539" s="38"/>
      <c r="UT539" s="38"/>
      <c r="UU539" s="38"/>
      <c r="UV539" s="38"/>
      <c r="UW539" s="38"/>
      <c r="UX539" s="38"/>
      <c r="UY539" s="38"/>
      <c r="UZ539" s="38"/>
      <c r="VA539" s="38"/>
      <c r="VB539" s="38"/>
      <c r="VC539" s="38"/>
      <c r="VD539" s="38"/>
      <c r="VE539" s="38"/>
      <c r="VF539" s="38"/>
      <c r="VG539" s="38"/>
      <c r="VH539" s="38"/>
      <c r="VI539" s="38"/>
      <c r="VJ539" s="38"/>
      <c r="VK539" s="38"/>
      <c r="VL539" s="38"/>
      <c r="VM539" s="38"/>
      <c r="VN539" s="38"/>
      <c r="VO539" s="38"/>
      <c r="VP539" s="38"/>
      <c r="VQ539" s="38"/>
      <c r="VR539" s="38"/>
      <c r="VS539" s="38"/>
      <c r="VT539" s="38"/>
      <c r="VU539" s="38"/>
      <c r="VV539" s="38"/>
      <c r="VW539" s="38"/>
      <c r="VX539" s="38"/>
      <c r="VY539" s="38"/>
      <c r="VZ539" s="38"/>
      <c r="WA539" s="38"/>
      <c r="WB539" s="38"/>
      <c r="WC539" s="38"/>
      <c r="WD539" s="38"/>
    </row>
    <row r="540" spans="1:602" s="39" customFormat="1" ht="95.25" customHeight="1">
      <c r="A540" s="507"/>
      <c r="B540" s="508" t="s">
        <v>1008</v>
      </c>
      <c r="C540" s="527" t="s">
        <v>1009</v>
      </c>
      <c r="D540" s="50" t="s">
        <v>787</v>
      </c>
      <c r="E540" s="592" t="s">
        <v>783</v>
      </c>
      <c r="F540" s="592" t="s">
        <v>136</v>
      </c>
      <c r="G540" s="511">
        <v>39814</v>
      </c>
      <c r="H540" s="644" t="s">
        <v>1010</v>
      </c>
      <c r="I540" s="208" t="s">
        <v>139</v>
      </c>
      <c r="J540" s="208" t="s">
        <v>139</v>
      </c>
      <c r="K540" s="64" t="s">
        <v>1011</v>
      </c>
      <c r="L540" s="208" t="s">
        <v>146</v>
      </c>
      <c r="M540" s="505">
        <f t="shared" ref="M540:R540" si="83">M541+M542</f>
        <v>235000</v>
      </c>
      <c r="N540" s="505">
        <f t="shared" si="83"/>
        <v>235000</v>
      </c>
      <c r="O540" s="505">
        <f t="shared" si="83"/>
        <v>280000</v>
      </c>
      <c r="P540" s="633">
        <f>P541+P542</f>
        <v>280000</v>
      </c>
      <c r="Q540" s="634">
        <f t="shared" si="83"/>
        <v>280000</v>
      </c>
      <c r="R540" s="634">
        <f t="shared" si="83"/>
        <v>280000</v>
      </c>
      <c r="S540" s="535"/>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c r="DG540" s="38"/>
      <c r="DH540" s="38"/>
      <c r="DI540" s="38"/>
      <c r="DJ540" s="38"/>
      <c r="DK540" s="38"/>
      <c r="DL540" s="38"/>
      <c r="DM540" s="38"/>
      <c r="DN540" s="38"/>
      <c r="DO540" s="38"/>
      <c r="DP540" s="38"/>
      <c r="DQ540" s="38"/>
      <c r="DR540" s="38"/>
      <c r="DS540" s="38"/>
      <c r="DT540" s="38"/>
      <c r="DU540" s="38"/>
      <c r="DV540" s="38"/>
      <c r="DW540" s="38"/>
      <c r="DX540" s="38"/>
      <c r="DY540" s="38"/>
      <c r="DZ540" s="38"/>
      <c r="EA540" s="38"/>
      <c r="EB540" s="38"/>
      <c r="EC540" s="38"/>
      <c r="ED540" s="38"/>
      <c r="EE540" s="38"/>
      <c r="EF540" s="38"/>
      <c r="EG540" s="38"/>
      <c r="EH540" s="38"/>
      <c r="EI540" s="38"/>
      <c r="EJ540" s="38"/>
      <c r="EK540" s="38"/>
      <c r="EL540" s="38"/>
      <c r="EM540" s="38"/>
      <c r="EN540" s="38"/>
      <c r="EO540" s="38"/>
      <c r="EP540" s="38"/>
      <c r="EQ540" s="38"/>
      <c r="ER540" s="38"/>
      <c r="ES540" s="38"/>
      <c r="ET540" s="38"/>
      <c r="EU540" s="38"/>
      <c r="EV540" s="38"/>
      <c r="EW540" s="38"/>
      <c r="EX540" s="38"/>
      <c r="EY540" s="38"/>
      <c r="EZ540" s="38"/>
      <c r="FA540" s="38"/>
      <c r="FB540" s="38"/>
      <c r="FC540" s="38"/>
      <c r="FD540" s="38"/>
      <c r="FE540" s="38"/>
      <c r="FF540" s="38"/>
      <c r="FG540" s="38"/>
      <c r="FH540" s="38"/>
      <c r="FI540" s="38"/>
      <c r="FJ540" s="38"/>
      <c r="FK540" s="38"/>
      <c r="FL540" s="38"/>
      <c r="FM540" s="38"/>
      <c r="FN540" s="38"/>
      <c r="FO540" s="38"/>
      <c r="FP540" s="38"/>
      <c r="FQ540" s="38"/>
      <c r="FR540" s="38"/>
      <c r="FS540" s="38"/>
      <c r="FT540" s="38"/>
      <c r="FU540" s="38"/>
      <c r="FV540" s="38"/>
      <c r="FW540" s="38"/>
      <c r="FX540" s="38"/>
      <c r="FY540" s="38"/>
      <c r="FZ540" s="38"/>
      <c r="GA540" s="38"/>
      <c r="GB540" s="38"/>
      <c r="GC540" s="38"/>
      <c r="GD540" s="38"/>
      <c r="GE540" s="38"/>
      <c r="GF540" s="38"/>
      <c r="GG540" s="38"/>
      <c r="GH540" s="38"/>
      <c r="GI540" s="38"/>
      <c r="GJ540" s="38"/>
      <c r="GK540" s="38"/>
      <c r="GL540" s="38"/>
      <c r="GM540" s="38"/>
      <c r="GN540" s="38"/>
      <c r="GO540" s="38"/>
      <c r="GP540" s="38"/>
      <c r="GQ540" s="38"/>
      <c r="GR540" s="38"/>
      <c r="GS540" s="38"/>
      <c r="GT540" s="38"/>
      <c r="GU540" s="38"/>
      <c r="GV540" s="38"/>
      <c r="GW540" s="38"/>
      <c r="GX540" s="38"/>
      <c r="GY540" s="38"/>
      <c r="GZ540" s="38"/>
      <c r="HA540" s="38"/>
      <c r="HB540" s="38"/>
      <c r="HC540" s="38"/>
      <c r="HD540" s="38"/>
      <c r="HE540" s="38"/>
      <c r="HF540" s="38"/>
      <c r="HG540" s="38"/>
      <c r="HH540" s="38"/>
      <c r="HI540" s="38"/>
      <c r="HJ540" s="38"/>
      <c r="HK540" s="38"/>
      <c r="HL540" s="38"/>
      <c r="HM540" s="38"/>
      <c r="HN540" s="38"/>
      <c r="HO540" s="38"/>
      <c r="HP540" s="38"/>
      <c r="HQ540" s="38"/>
      <c r="HR540" s="38"/>
      <c r="HS540" s="38"/>
      <c r="HT540" s="38"/>
      <c r="HU540" s="38"/>
      <c r="HV540" s="38"/>
      <c r="HW540" s="38"/>
      <c r="HX540" s="38"/>
      <c r="HY540" s="38"/>
      <c r="HZ540" s="38"/>
      <c r="IA540" s="38"/>
      <c r="IB540" s="38"/>
      <c r="IC540" s="38"/>
      <c r="ID540" s="38"/>
      <c r="IE540" s="38"/>
      <c r="IF540" s="38"/>
      <c r="IG540" s="38"/>
      <c r="IH540" s="38"/>
      <c r="II540" s="38"/>
      <c r="IJ540" s="38"/>
      <c r="IK540" s="38"/>
      <c r="IL540" s="38"/>
      <c r="IM540" s="38"/>
      <c r="IN540" s="38"/>
      <c r="IO540" s="38"/>
      <c r="IP540" s="38"/>
      <c r="IQ540" s="38"/>
      <c r="IR540" s="38"/>
      <c r="IS540" s="38"/>
      <c r="IT540" s="38"/>
      <c r="IU540" s="38"/>
      <c r="IV540" s="38"/>
      <c r="IW540" s="38"/>
      <c r="IX540" s="38"/>
      <c r="IY540" s="38"/>
      <c r="IZ540" s="38"/>
      <c r="JA540" s="38"/>
      <c r="JB540" s="38"/>
      <c r="JC540" s="38"/>
      <c r="JD540" s="38"/>
      <c r="JE540" s="38"/>
      <c r="JF540" s="38"/>
      <c r="JG540" s="38"/>
      <c r="JH540" s="38"/>
      <c r="JI540" s="38"/>
      <c r="JJ540" s="38"/>
      <c r="JK540" s="38"/>
      <c r="JL540" s="38"/>
      <c r="JM540" s="38"/>
      <c r="JN540" s="38"/>
      <c r="JO540" s="38"/>
      <c r="JP540" s="38"/>
      <c r="JQ540" s="38"/>
      <c r="JR540" s="38"/>
      <c r="JS540" s="38"/>
      <c r="JT540" s="38"/>
      <c r="JU540" s="38"/>
      <c r="JV540" s="38"/>
      <c r="JW540" s="38"/>
      <c r="JX540" s="38"/>
      <c r="JY540" s="38"/>
      <c r="JZ540" s="38"/>
      <c r="KA540" s="38"/>
      <c r="KB540" s="38"/>
      <c r="KC540" s="38"/>
      <c r="KD540" s="38"/>
      <c r="KE540" s="38"/>
      <c r="KF540" s="38"/>
      <c r="KG540" s="38"/>
      <c r="KH540" s="38"/>
      <c r="KI540" s="38"/>
      <c r="KJ540" s="38"/>
      <c r="KK540" s="38"/>
      <c r="KL540" s="38"/>
      <c r="KM540" s="38"/>
      <c r="KN540" s="38"/>
      <c r="KO540" s="38"/>
      <c r="KP540" s="38"/>
      <c r="KQ540" s="38"/>
      <c r="KR540" s="38"/>
      <c r="KS540" s="38"/>
      <c r="KT540" s="38"/>
      <c r="KU540" s="38"/>
      <c r="KV540" s="38"/>
      <c r="KW540" s="38"/>
      <c r="KX540" s="38"/>
      <c r="KY540" s="38"/>
      <c r="KZ540" s="38"/>
      <c r="LA540" s="38"/>
      <c r="LB540" s="38"/>
      <c r="LC540" s="38"/>
      <c r="LD540" s="38"/>
      <c r="LE540" s="38"/>
      <c r="LF540" s="38"/>
      <c r="LG540" s="38"/>
      <c r="LH540" s="38"/>
      <c r="LI540" s="38"/>
      <c r="LJ540" s="38"/>
      <c r="LK540" s="38"/>
      <c r="LL540" s="38"/>
      <c r="LM540" s="38"/>
      <c r="LN540" s="38"/>
      <c r="LO540" s="38"/>
      <c r="LP540" s="38"/>
      <c r="LQ540" s="38"/>
      <c r="LR540" s="38"/>
      <c r="LS540" s="38"/>
      <c r="LT540" s="38"/>
      <c r="LU540" s="38"/>
      <c r="LV540" s="38"/>
      <c r="LW540" s="38"/>
      <c r="LX540" s="38"/>
      <c r="LY540" s="38"/>
      <c r="LZ540" s="38"/>
      <c r="MA540" s="38"/>
      <c r="MB540" s="38"/>
      <c r="MC540" s="38"/>
      <c r="MD540" s="38"/>
      <c r="ME540" s="38"/>
      <c r="MF540" s="38"/>
      <c r="MG540" s="38"/>
      <c r="MH540" s="38"/>
      <c r="MI540" s="38"/>
      <c r="MJ540" s="38"/>
      <c r="MK540" s="38"/>
      <c r="ML540" s="38"/>
      <c r="MM540" s="38"/>
      <c r="MN540" s="38"/>
      <c r="MO540" s="38"/>
      <c r="MP540" s="38"/>
      <c r="MQ540" s="38"/>
      <c r="MR540" s="38"/>
      <c r="MS540" s="38"/>
      <c r="MT540" s="38"/>
      <c r="MU540" s="38"/>
      <c r="MV540" s="38"/>
      <c r="MW540" s="38"/>
      <c r="MX540" s="38"/>
      <c r="MY540" s="38"/>
      <c r="MZ540" s="38"/>
      <c r="NA540" s="38"/>
      <c r="NB540" s="38"/>
      <c r="NC540" s="38"/>
      <c r="ND540" s="38"/>
      <c r="NE540" s="38"/>
      <c r="NF540" s="38"/>
      <c r="NG540" s="38"/>
      <c r="NH540" s="38"/>
      <c r="NI540" s="38"/>
      <c r="NJ540" s="38"/>
      <c r="NK540" s="38"/>
      <c r="NL540" s="38"/>
      <c r="NM540" s="38"/>
      <c r="NN540" s="38"/>
      <c r="NO540" s="38"/>
      <c r="NP540" s="38"/>
      <c r="NQ540" s="38"/>
      <c r="NR540" s="38"/>
      <c r="NS540" s="38"/>
      <c r="NT540" s="38"/>
      <c r="NU540" s="38"/>
      <c r="NV540" s="38"/>
      <c r="NW540" s="38"/>
      <c r="NX540" s="38"/>
      <c r="NY540" s="38"/>
      <c r="NZ540" s="38"/>
      <c r="OA540" s="38"/>
      <c r="OB540" s="38"/>
      <c r="OC540" s="38"/>
      <c r="OD540" s="38"/>
      <c r="OE540" s="38"/>
      <c r="OF540" s="38"/>
      <c r="OG540" s="38"/>
      <c r="OH540" s="38"/>
      <c r="OI540" s="38"/>
      <c r="OJ540" s="38"/>
      <c r="OK540" s="38"/>
      <c r="OL540" s="38"/>
      <c r="OM540" s="38"/>
      <c r="ON540" s="38"/>
      <c r="OO540" s="38"/>
      <c r="OP540" s="38"/>
      <c r="OQ540" s="38"/>
      <c r="OR540" s="38"/>
      <c r="OS540" s="38"/>
      <c r="OT540" s="38"/>
      <c r="OU540" s="38"/>
      <c r="OV540" s="38"/>
      <c r="OW540" s="38"/>
      <c r="OX540" s="38"/>
      <c r="OY540" s="38"/>
      <c r="OZ540" s="38"/>
      <c r="PA540" s="38"/>
      <c r="PB540" s="38"/>
      <c r="PC540" s="38"/>
      <c r="PD540" s="38"/>
      <c r="PE540" s="38"/>
      <c r="PF540" s="38"/>
      <c r="PG540" s="38"/>
      <c r="PH540" s="38"/>
      <c r="PI540" s="38"/>
      <c r="PJ540" s="38"/>
      <c r="PK540" s="38"/>
      <c r="PL540" s="38"/>
      <c r="PM540" s="38"/>
      <c r="PN540" s="38"/>
      <c r="PO540" s="38"/>
      <c r="PP540" s="38"/>
      <c r="PQ540" s="38"/>
      <c r="PR540" s="38"/>
      <c r="PS540" s="38"/>
      <c r="PT540" s="38"/>
      <c r="PU540" s="38"/>
      <c r="PV540" s="38"/>
      <c r="PW540" s="38"/>
      <c r="PX540" s="38"/>
      <c r="PY540" s="38"/>
      <c r="PZ540" s="38"/>
      <c r="QA540" s="38"/>
      <c r="QB540" s="38"/>
      <c r="QC540" s="38"/>
      <c r="QD540" s="38"/>
      <c r="QE540" s="38"/>
      <c r="QF540" s="38"/>
      <c r="QG540" s="38"/>
      <c r="QH540" s="38"/>
      <c r="QI540" s="38"/>
      <c r="QJ540" s="38"/>
      <c r="QK540" s="38"/>
      <c r="QL540" s="38"/>
      <c r="QM540" s="38"/>
      <c r="QN540" s="38"/>
      <c r="QO540" s="38"/>
      <c r="QP540" s="38"/>
      <c r="QQ540" s="38"/>
      <c r="QR540" s="38"/>
      <c r="QS540" s="38"/>
      <c r="QT540" s="38"/>
      <c r="QU540" s="38"/>
      <c r="QV540" s="38"/>
      <c r="QW540" s="38"/>
      <c r="QX540" s="38"/>
      <c r="QY540" s="38"/>
      <c r="QZ540" s="38"/>
      <c r="RA540" s="38"/>
      <c r="RB540" s="38"/>
      <c r="RC540" s="38"/>
      <c r="RD540" s="38"/>
      <c r="RE540" s="38"/>
      <c r="RF540" s="38"/>
      <c r="RG540" s="38"/>
      <c r="RH540" s="38"/>
      <c r="RI540" s="38"/>
      <c r="RJ540" s="38"/>
      <c r="RK540" s="38"/>
      <c r="RL540" s="38"/>
      <c r="RM540" s="38"/>
      <c r="RN540" s="38"/>
      <c r="RO540" s="38"/>
      <c r="RP540" s="38"/>
      <c r="RQ540" s="38"/>
      <c r="RR540" s="38"/>
      <c r="RS540" s="38"/>
      <c r="RT540" s="38"/>
      <c r="RU540" s="38"/>
      <c r="RV540" s="38"/>
      <c r="RW540" s="38"/>
      <c r="RX540" s="38"/>
      <c r="RY540" s="38"/>
      <c r="RZ540" s="38"/>
      <c r="SA540" s="38"/>
      <c r="SB540" s="38"/>
      <c r="SC540" s="38"/>
      <c r="SD540" s="38"/>
      <c r="SE540" s="38"/>
      <c r="SF540" s="38"/>
      <c r="SG540" s="38"/>
      <c r="SH540" s="38"/>
      <c r="SI540" s="38"/>
      <c r="SJ540" s="38"/>
      <c r="SK540" s="38"/>
      <c r="SL540" s="38"/>
      <c r="SM540" s="38"/>
      <c r="SN540" s="38"/>
      <c r="SO540" s="38"/>
      <c r="SP540" s="38"/>
      <c r="SQ540" s="38"/>
      <c r="SR540" s="38"/>
      <c r="SS540" s="38"/>
      <c r="ST540" s="38"/>
      <c r="SU540" s="38"/>
      <c r="SV540" s="38"/>
      <c r="SW540" s="38"/>
      <c r="SX540" s="38"/>
      <c r="SY540" s="38"/>
      <c r="SZ540" s="38"/>
      <c r="TA540" s="38"/>
      <c r="TB540" s="38"/>
      <c r="TC540" s="38"/>
      <c r="TD540" s="38"/>
      <c r="TE540" s="38"/>
      <c r="TF540" s="38"/>
      <c r="TG540" s="38"/>
      <c r="TH540" s="38"/>
      <c r="TI540" s="38"/>
      <c r="TJ540" s="38"/>
      <c r="TK540" s="38"/>
      <c r="TL540" s="38"/>
      <c r="TM540" s="38"/>
      <c r="TN540" s="38"/>
      <c r="TO540" s="38"/>
      <c r="TP540" s="38"/>
      <c r="TQ540" s="38"/>
      <c r="TR540" s="38"/>
      <c r="TS540" s="38"/>
      <c r="TT540" s="38"/>
      <c r="TU540" s="38"/>
      <c r="TV540" s="38"/>
      <c r="TW540" s="38"/>
      <c r="TX540" s="38"/>
      <c r="TY540" s="38"/>
      <c r="TZ540" s="38"/>
      <c r="UA540" s="38"/>
      <c r="UB540" s="38"/>
      <c r="UC540" s="38"/>
      <c r="UD540" s="38"/>
      <c r="UE540" s="38"/>
      <c r="UF540" s="38"/>
      <c r="UG540" s="38"/>
      <c r="UH540" s="38"/>
      <c r="UI540" s="38"/>
      <c r="UJ540" s="38"/>
      <c r="UK540" s="38"/>
      <c r="UL540" s="38"/>
      <c r="UM540" s="38"/>
      <c r="UN540" s="38"/>
      <c r="UO540" s="38"/>
      <c r="UP540" s="38"/>
      <c r="UQ540" s="38"/>
      <c r="UR540" s="38"/>
      <c r="US540" s="38"/>
      <c r="UT540" s="38"/>
      <c r="UU540" s="38"/>
      <c r="UV540" s="38"/>
      <c r="UW540" s="38"/>
      <c r="UX540" s="38"/>
      <c r="UY540" s="38"/>
      <c r="UZ540" s="38"/>
      <c r="VA540" s="38"/>
      <c r="VB540" s="38"/>
      <c r="VC540" s="38"/>
      <c r="VD540" s="38"/>
      <c r="VE540" s="38"/>
      <c r="VF540" s="38"/>
      <c r="VG540" s="38"/>
      <c r="VH540" s="38"/>
      <c r="VI540" s="38"/>
      <c r="VJ540" s="38"/>
      <c r="VK540" s="38"/>
      <c r="VL540" s="38"/>
      <c r="VM540" s="38"/>
      <c r="VN540" s="38"/>
      <c r="VO540" s="38"/>
      <c r="VP540" s="38"/>
      <c r="VQ540" s="38"/>
      <c r="VR540" s="38"/>
      <c r="VS540" s="38"/>
      <c r="VT540" s="38"/>
      <c r="VU540" s="38"/>
      <c r="VV540" s="38"/>
      <c r="VW540" s="38"/>
      <c r="VX540" s="38"/>
      <c r="VY540" s="38"/>
      <c r="VZ540" s="38"/>
      <c r="WA540" s="38"/>
      <c r="WB540" s="38"/>
      <c r="WC540" s="38"/>
      <c r="WD540" s="38"/>
    </row>
    <row r="541" spans="1:602" s="37" customFormat="1" ht="56.25" customHeight="1">
      <c r="A541" s="507"/>
      <c r="B541" s="515"/>
      <c r="C541" s="530"/>
      <c r="D541" s="531"/>
      <c r="E541" s="531" t="s">
        <v>1012</v>
      </c>
      <c r="F541" s="50" t="s">
        <v>136</v>
      </c>
      <c r="G541" s="518">
        <v>42732</v>
      </c>
      <c r="H541" s="584" t="s">
        <v>1010</v>
      </c>
      <c r="I541" s="533" t="s">
        <v>14</v>
      </c>
      <c r="J541" s="276" t="s">
        <v>139</v>
      </c>
      <c r="K541" s="533" t="s">
        <v>1011</v>
      </c>
      <c r="L541" s="533" t="s">
        <v>144</v>
      </c>
      <c r="M541" s="520">
        <v>45000</v>
      </c>
      <c r="N541" s="520">
        <v>45000</v>
      </c>
      <c r="O541" s="520">
        <v>45000</v>
      </c>
      <c r="P541" s="534">
        <v>45000</v>
      </c>
      <c r="Q541" s="520">
        <v>45000</v>
      </c>
      <c r="R541" s="520">
        <v>45000</v>
      </c>
      <c r="S541" s="535">
        <v>3</v>
      </c>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c r="DG541" s="38"/>
      <c r="DH541" s="38"/>
      <c r="DI541" s="38"/>
      <c r="DJ541" s="38"/>
      <c r="DK541" s="38"/>
      <c r="DL541" s="38"/>
      <c r="DM541" s="38"/>
      <c r="DN541" s="38"/>
      <c r="DO541" s="38"/>
      <c r="DP541" s="38"/>
      <c r="DQ541" s="38"/>
      <c r="DR541" s="38"/>
      <c r="DS541" s="38"/>
      <c r="DT541" s="38"/>
      <c r="DU541" s="38"/>
      <c r="DV541" s="38"/>
      <c r="DW541" s="38"/>
      <c r="DX541" s="38"/>
      <c r="DY541" s="38"/>
      <c r="DZ541" s="38"/>
      <c r="EA541" s="38"/>
      <c r="EB541" s="38"/>
      <c r="EC541" s="38"/>
      <c r="ED541" s="38"/>
      <c r="EE541" s="38"/>
      <c r="EF541" s="38"/>
      <c r="EG541" s="38"/>
      <c r="EH541" s="38"/>
      <c r="EI541" s="38"/>
      <c r="EJ541" s="38"/>
      <c r="EK541" s="38"/>
      <c r="EL541" s="38"/>
      <c r="EM541" s="38"/>
      <c r="EN541" s="38"/>
      <c r="EO541" s="38"/>
      <c r="EP541" s="38"/>
      <c r="EQ541" s="38"/>
      <c r="ER541" s="38"/>
      <c r="ES541" s="38"/>
      <c r="ET541" s="38"/>
      <c r="EU541" s="38"/>
      <c r="EV541" s="38"/>
      <c r="EW541" s="38"/>
      <c r="EX541" s="38"/>
      <c r="EY541" s="38"/>
      <c r="EZ541" s="38"/>
      <c r="FA541" s="38"/>
      <c r="FB541" s="38"/>
      <c r="FC541" s="38"/>
      <c r="FD541" s="38"/>
      <c r="FE541" s="38"/>
      <c r="FF541" s="38"/>
      <c r="FG541" s="38"/>
      <c r="FH541" s="38"/>
      <c r="FI541" s="38"/>
      <c r="FJ541" s="38"/>
      <c r="FK541" s="38"/>
      <c r="FL541" s="38"/>
      <c r="FM541" s="38"/>
      <c r="FN541" s="38"/>
      <c r="FO541" s="38"/>
      <c r="FP541" s="38"/>
      <c r="FQ541" s="38"/>
      <c r="FR541" s="38"/>
      <c r="FS541" s="38"/>
      <c r="FT541" s="38"/>
      <c r="FU541" s="38"/>
      <c r="FV541" s="38"/>
      <c r="FW541" s="38"/>
      <c r="FX541" s="38"/>
      <c r="FY541" s="38"/>
      <c r="FZ541" s="38"/>
      <c r="GA541" s="38"/>
      <c r="GB541" s="38"/>
      <c r="GC541" s="38"/>
      <c r="GD541" s="38"/>
      <c r="GE541" s="38"/>
      <c r="GF541" s="38"/>
      <c r="GG541" s="38"/>
      <c r="GH541" s="38"/>
      <c r="GI541" s="38"/>
      <c r="GJ541" s="38"/>
      <c r="GK541" s="38"/>
      <c r="GL541" s="38"/>
      <c r="GM541" s="38"/>
      <c r="GN541" s="38"/>
      <c r="GO541" s="38"/>
      <c r="GP541" s="38"/>
      <c r="GQ541" s="38"/>
      <c r="GR541" s="38"/>
      <c r="GS541" s="38"/>
      <c r="GT541" s="38"/>
      <c r="GU541" s="38"/>
      <c r="GV541" s="38"/>
      <c r="GW541" s="38"/>
      <c r="GX541" s="38"/>
      <c r="GY541" s="38"/>
      <c r="GZ541" s="38"/>
      <c r="HA541" s="38"/>
      <c r="HB541" s="38"/>
      <c r="HC541" s="38"/>
      <c r="HD541" s="38"/>
      <c r="HE541" s="38"/>
      <c r="HF541" s="38"/>
      <c r="HG541" s="38"/>
      <c r="HH541" s="38"/>
      <c r="HI541" s="38"/>
      <c r="HJ541" s="38"/>
      <c r="HK541" s="38"/>
      <c r="HL541" s="38"/>
      <c r="HM541" s="38"/>
      <c r="HN541" s="38"/>
      <c r="HO541" s="38"/>
      <c r="HP541" s="38"/>
      <c r="HQ541" s="38"/>
      <c r="HR541" s="38"/>
      <c r="HS541" s="38"/>
      <c r="HT541" s="38"/>
      <c r="HU541" s="38"/>
      <c r="HV541" s="38"/>
      <c r="HW541" s="38"/>
      <c r="HX541" s="38"/>
      <c r="HY541" s="38"/>
      <c r="HZ541" s="38"/>
      <c r="IA541" s="38"/>
      <c r="IB541" s="38"/>
      <c r="IC541" s="38"/>
      <c r="ID541" s="38"/>
      <c r="IE541" s="38"/>
      <c r="IF541" s="38"/>
      <c r="IG541" s="38"/>
      <c r="IH541" s="38"/>
      <c r="II541" s="38"/>
      <c r="IJ541" s="38"/>
      <c r="IK541" s="38"/>
      <c r="IL541" s="38"/>
      <c r="IM541" s="38"/>
      <c r="IN541" s="38"/>
      <c r="IO541" s="38"/>
      <c r="IP541" s="38"/>
      <c r="IQ541" s="38"/>
      <c r="IR541" s="38"/>
      <c r="IS541" s="38"/>
      <c r="IT541" s="38"/>
      <c r="IU541" s="38"/>
      <c r="IV541" s="38"/>
      <c r="IW541" s="38"/>
      <c r="IX541" s="38"/>
      <c r="IY541" s="38"/>
      <c r="IZ541" s="38"/>
      <c r="JA541" s="38"/>
      <c r="JB541" s="38"/>
      <c r="JC541" s="38"/>
      <c r="JD541" s="38"/>
      <c r="JE541" s="38"/>
      <c r="JF541" s="38"/>
      <c r="JG541" s="38"/>
      <c r="JH541" s="38"/>
      <c r="JI541" s="38"/>
      <c r="JJ541" s="38"/>
      <c r="JK541" s="38"/>
      <c r="JL541" s="38"/>
      <c r="JM541" s="38"/>
      <c r="JN541" s="38"/>
      <c r="JO541" s="38"/>
      <c r="JP541" s="38"/>
      <c r="JQ541" s="38"/>
      <c r="JR541" s="38"/>
      <c r="JS541" s="38"/>
      <c r="JT541" s="38"/>
      <c r="JU541" s="38"/>
      <c r="JV541" s="38"/>
      <c r="JW541" s="38"/>
      <c r="JX541" s="38"/>
      <c r="JY541" s="38"/>
      <c r="JZ541" s="38"/>
      <c r="KA541" s="38"/>
      <c r="KB541" s="38"/>
      <c r="KC541" s="38"/>
      <c r="KD541" s="38"/>
      <c r="KE541" s="38"/>
      <c r="KF541" s="38"/>
      <c r="KG541" s="38"/>
      <c r="KH541" s="38"/>
      <c r="KI541" s="38"/>
      <c r="KJ541" s="38"/>
      <c r="KK541" s="38"/>
      <c r="KL541" s="38"/>
      <c r="KM541" s="38"/>
      <c r="KN541" s="38"/>
      <c r="KO541" s="38"/>
      <c r="KP541" s="38"/>
      <c r="KQ541" s="38"/>
      <c r="KR541" s="38"/>
      <c r="KS541" s="38"/>
      <c r="KT541" s="38"/>
      <c r="KU541" s="38"/>
      <c r="KV541" s="38"/>
      <c r="KW541" s="38"/>
      <c r="KX541" s="38"/>
      <c r="KY541" s="38"/>
      <c r="KZ541" s="38"/>
      <c r="LA541" s="38"/>
      <c r="LB541" s="38"/>
      <c r="LC541" s="38"/>
      <c r="LD541" s="38"/>
      <c r="LE541" s="38"/>
      <c r="LF541" s="38"/>
      <c r="LG541" s="38"/>
      <c r="LH541" s="38"/>
      <c r="LI541" s="38"/>
      <c r="LJ541" s="38"/>
      <c r="LK541" s="38"/>
      <c r="LL541" s="38"/>
      <c r="LM541" s="38"/>
      <c r="LN541" s="38"/>
      <c r="LO541" s="38"/>
      <c r="LP541" s="38"/>
      <c r="LQ541" s="38"/>
      <c r="LR541" s="38"/>
      <c r="LS541" s="38"/>
      <c r="LT541" s="38"/>
      <c r="LU541" s="38"/>
      <c r="LV541" s="38"/>
      <c r="LW541" s="38"/>
      <c r="LX541" s="38"/>
      <c r="LY541" s="38"/>
      <c r="LZ541" s="38"/>
      <c r="MA541" s="38"/>
      <c r="MB541" s="38"/>
      <c r="MC541" s="38"/>
      <c r="MD541" s="38"/>
      <c r="ME541" s="38"/>
      <c r="MF541" s="38"/>
      <c r="MG541" s="38"/>
      <c r="MH541" s="38"/>
      <c r="MI541" s="38"/>
      <c r="MJ541" s="38"/>
      <c r="MK541" s="38"/>
      <c r="ML541" s="38"/>
      <c r="MM541" s="38"/>
      <c r="MN541" s="38"/>
      <c r="MO541" s="38"/>
      <c r="MP541" s="38"/>
      <c r="MQ541" s="38"/>
      <c r="MR541" s="38"/>
      <c r="MS541" s="38"/>
      <c r="MT541" s="38"/>
      <c r="MU541" s="38"/>
      <c r="MV541" s="38"/>
      <c r="MW541" s="38"/>
      <c r="MX541" s="38"/>
      <c r="MY541" s="38"/>
      <c r="MZ541" s="38"/>
      <c r="NA541" s="38"/>
      <c r="NB541" s="38"/>
      <c r="NC541" s="38"/>
      <c r="ND541" s="38"/>
      <c r="NE541" s="38"/>
      <c r="NF541" s="38"/>
      <c r="NG541" s="38"/>
      <c r="NH541" s="38"/>
      <c r="NI541" s="38"/>
      <c r="NJ541" s="38"/>
      <c r="NK541" s="38"/>
      <c r="NL541" s="38"/>
      <c r="NM541" s="38"/>
      <c r="NN541" s="38"/>
      <c r="NO541" s="38"/>
      <c r="NP541" s="38"/>
      <c r="NQ541" s="38"/>
      <c r="NR541" s="38"/>
      <c r="NS541" s="38"/>
      <c r="NT541" s="38"/>
      <c r="NU541" s="38"/>
      <c r="NV541" s="38"/>
      <c r="NW541" s="38"/>
      <c r="NX541" s="38"/>
      <c r="NY541" s="38"/>
      <c r="NZ541" s="38"/>
      <c r="OA541" s="38"/>
      <c r="OB541" s="38"/>
      <c r="OC541" s="38"/>
      <c r="OD541" s="38"/>
      <c r="OE541" s="38"/>
      <c r="OF541" s="38"/>
      <c r="OG541" s="38"/>
      <c r="OH541" s="38"/>
      <c r="OI541" s="38"/>
      <c r="OJ541" s="38"/>
      <c r="OK541" s="38"/>
      <c r="OL541" s="38"/>
      <c r="OM541" s="38"/>
      <c r="ON541" s="38"/>
      <c r="OO541" s="38"/>
      <c r="OP541" s="38"/>
      <c r="OQ541" s="38"/>
      <c r="OR541" s="38"/>
      <c r="OS541" s="38"/>
      <c r="OT541" s="38"/>
      <c r="OU541" s="38"/>
      <c r="OV541" s="38"/>
      <c r="OW541" s="38"/>
      <c r="OX541" s="38"/>
      <c r="OY541" s="38"/>
      <c r="OZ541" s="38"/>
      <c r="PA541" s="38"/>
      <c r="PB541" s="38"/>
      <c r="PC541" s="38"/>
      <c r="PD541" s="38"/>
      <c r="PE541" s="38"/>
      <c r="PF541" s="38"/>
      <c r="PG541" s="38"/>
      <c r="PH541" s="38"/>
      <c r="PI541" s="38"/>
      <c r="PJ541" s="38"/>
      <c r="PK541" s="38"/>
      <c r="PL541" s="38"/>
      <c r="PM541" s="38"/>
      <c r="PN541" s="38"/>
      <c r="PO541" s="38"/>
      <c r="PP541" s="38"/>
      <c r="PQ541" s="38"/>
      <c r="PR541" s="38"/>
      <c r="PS541" s="38"/>
      <c r="PT541" s="38"/>
      <c r="PU541" s="38"/>
      <c r="PV541" s="38"/>
      <c r="PW541" s="38"/>
      <c r="PX541" s="38"/>
      <c r="PY541" s="38"/>
      <c r="PZ541" s="38"/>
      <c r="QA541" s="38"/>
      <c r="QB541" s="38"/>
      <c r="QC541" s="38"/>
      <c r="QD541" s="38"/>
      <c r="QE541" s="38"/>
      <c r="QF541" s="38"/>
      <c r="QG541" s="38"/>
      <c r="QH541" s="38"/>
      <c r="QI541" s="38"/>
      <c r="QJ541" s="38"/>
      <c r="QK541" s="38"/>
      <c r="QL541" s="38"/>
      <c r="QM541" s="38"/>
      <c r="QN541" s="38"/>
      <c r="QO541" s="38"/>
      <c r="QP541" s="38"/>
      <c r="QQ541" s="38"/>
      <c r="QR541" s="38"/>
      <c r="QS541" s="38"/>
      <c r="QT541" s="38"/>
      <c r="QU541" s="38"/>
      <c r="QV541" s="38"/>
      <c r="QW541" s="38"/>
      <c r="QX541" s="38"/>
      <c r="QY541" s="38"/>
      <c r="QZ541" s="38"/>
      <c r="RA541" s="38"/>
      <c r="RB541" s="38"/>
      <c r="RC541" s="38"/>
      <c r="RD541" s="38"/>
      <c r="RE541" s="38"/>
      <c r="RF541" s="38"/>
      <c r="RG541" s="38"/>
      <c r="RH541" s="38"/>
      <c r="RI541" s="38"/>
      <c r="RJ541" s="38"/>
      <c r="RK541" s="38"/>
      <c r="RL541" s="38"/>
      <c r="RM541" s="38"/>
      <c r="RN541" s="38"/>
      <c r="RO541" s="38"/>
      <c r="RP541" s="38"/>
      <c r="RQ541" s="38"/>
      <c r="RR541" s="38"/>
      <c r="RS541" s="38"/>
      <c r="RT541" s="38"/>
      <c r="RU541" s="38"/>
      <c r="RV541" s="38"/>
      <c r="RW541" s="38"/>
      <c r="RX541" s="38"/>
      <c r="RY541" s="38"/>
      <c r="RZ541" s="38"/>
      <c r="SA541" s="38"/>
      <c r="SB541" s="38"/>
      <c r="SC541" s="38"/>
      <c r="SD541" s="38"/>
      <c r="SE541" s="38"/>
      <c r="SF541" s="38"/>
      <c r="SG541" s="38"/>
      <c r="SH541" s="38"/>
      <c r="SI541" s="38"/>
      <c r="SJ541" s="38"/>
      <c r="SK541" s="38"/>
      <c r="SL541" s="38"/>
      <c r="SM541" s="38"/>
      <c r="SN541" s="38"/>
      <c r="SO541" s="38"/>
      <c r="SP541" s="38"/>
      <c r="SQ541" s="38"/>
      <c r="SR541" s="38"/>
      <c r="SS541" s="38"/>
      <c r="ST541" s="38"/>
      <c r="SU541" s="38"/>
      <c r="SV541" s="38"/>
      <c r="SW541" s="38"/>
      <c r="SX541" s="38"/>
      <c r="SY541" s="38"/>
      <c r="SZ541" s="38"/>
      <c r="TA541" s="38"/>
      <c r="TB541" s="38"/>
      <c r="TC541" s="38"/>
      <c r="TD541" s="38"/>
      <c r="TE541" s="38"/>
      <c r="TF541" s="38"/>
      <c r="TG541" s="38"/>
      <c r="TH541" s="38"/>
      <c r="TI541" s="38"/>
      <c r="TJ541" s="38"/>
      <c r="TK541" s="38"/>
      <c r="TL541" s="38"/>
      <c r="TM541" s="38"/>
      <c r="TN541" s="38"/>
      <c r="TO541" s="38"/>
      <c r="TP541" s="38"/>
      <c r="TQ541" s="38"/>
      <c r="TR541" s="38"/>
      <c r="TS541" s="38"/>
      <c r="TT541" s="38"/>
      <c r="TU541" s="38"/>
      <c r="TV541" s="38"/>
      <c r="TW541" s="38"/>
      <c r="TX541" s="38"/>
      <c r="TY541" s="38"/>
      <c r="TZ541" s="38"/>
      <c r="UA541" s="38"/>
      <c r="UB541" s="38"/>
      <c r="UC541" s="38"/>
      <c r="UD541" s="38"/>
      <c r="UE541" s="38"/>
      <c r="UF541" s="38"/>
      <c r="UG541" s="38"/>
      <c r="UH541" s="38"/>
      <c r="UI541" s="38"/>
      <c r="UJ541" s="38"/>
      <c r="UK541" s="38"/>
      <c r="UL541" s="38"/>
      <c r="UM541" s="38"/>
      <c r="UN541" s="38"/>
      <c r="UO541" s="38"/>
      <c r="UP541" s="38"/>
      <c r="UQ541" s="38"/>
      <c r="UR541" s="38"/>
      <c r="US541" s="38"/>
      <c r="UT541" s="38"/>
      <c r="UU541" s="38"/>
      <c r="UV541" s="38"/>
      <c r="UW541" s="38"/>
      <c r="UX541" s="38"/>
      <c r="UY541" s="38"/>
      <c r="UZ541" s="38"/>
      <c r="VA541" s="38"/>
      <c r="VB541" s="38"/>
      <c r="VC541" s="38"/>
      <c r="VD541" s="38"/>
      <c r="VE541" s="38"/>
      <c r="VF541" s="38"/>
      <c r="VG541" s="38"/>
      <c r="VH541" s="38"/>
      <c r="VI541" s="38"/>
      <c r="VJ541" s="38"/>
      <c r="VK541" s="38"/>
      <c r="VL541" s="38"/>
      <c r="VM541" s="38"/>
      <c r="VN541" s="38"/>
      <c r="VO541" s="38"/>
      <c r="VP541" s="38"/>
      <c r="VQ541" s="38"/>
      <c r="VR541" s="38"/>
      <c r="VS541" s="38"/>
      <c r="VT541" s="38"/>
      <c r="VU541" s="38"/>
      <c r="VV541" s="38"/>
      <c r="VW541" s="38"/>
      <c r="VX541" s="38"/>
      <c r="VY541" s="38"/>
      <c r="VZ541" s="38"/>
      <c r="WA541" s="38"/>
      <c r="WB541" s="38"/>
      <c r="WC541" s="38"/>
      <c r="WD541" s="38"/>
    </row>
    <row r="542" spans="1:602" s="37" customFormat="1" ht="81.75" customHeight="1">
      <c r="A542" s="507"/>
      <c r="B542" s="523" t="s">
        <v>1013</v>
      </c>
      <c r="C542" s="536"/>
      <c r="D542" s="51"/>
      <c r="E542" s="51"/>
      <c r="F542" s="51"/>
      <c r="G542" s="526"/>
      <c r="H542" s="589"/>
      <c r="I542" s="276" t="s">
        <v>14</v>
      </c>
      <c r="J542" s="276" t="s">
        <v>139</v>
      </c>
      <c r="K542" s="533" t="s">
        <v>1011</v>
      </c>
      <c r="L542" s="276" t="s">
        <v>202</v>
      </c>
      <c r="M542" s="520">
        <v>190000</v>
      </c>
      <c r="N542" s="520">
        <v>190000</v>
      </c>
      <c r="O542" s="520">
        <v>235000</v>
      </c>
      <c r="P542" s="521">
        <v>235000</v>
      </c>
      <c r="Q542" s="522">
        <v>235000</v>
      </c>
      <c r="R542" s="520">
        <v>235000</v>
      </c>
      <c r="S542" s="514">
        <v>3</v>
      </c>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c r="DG542" s="38"/>
      <c r="DH542" s="38"/>
      <c r="DI542" s="38"/>
      <c r="DJ542" s="38"/>
      <c r="DK542" s="38"/>
      <c r="DL542" s="38"/>
      <c r="DM542" s="38"/>
      <c r="DN542" s="38"/>
      <c r="DO542" s="38"/>
      <c r="DP542" s="38"/>
      <c r="DQ542" s="38"/>
      <c r="DR542" s="38"/>
      <c r="DS542" s="38"/>
      <c r="DT542" s="38"/>
      <c r="DU542" s="38"/>
      <c r="DV542" s="38"/>
      <c r="DW542" s="38"/>
      <c r="DX542" s="38"/>
      <c r="DY542" s="38"/>
      <c r="DZ542" s="38"/>
      <c r="EA542" s="38"/>
      <c r="EB542" s="38"/>
      <c r="EC542" s="38"/>
      <c r="ED542" s="38"/>
      <c r="EE542" s="38"/>
      <c r="EF542" s="38"/>
      <c r="EG542" s="38"/>
      <c r="EH542" s="38"/>
      <c r="EI542" s="38"/>
      <c r="EJ542" s="38"/>
      <c r="EK542" s="38"/>
      <c r="EL542" s="38"/>
      <c r="EM542" s="38"/>
      <c r="EN542" s="38"/>
      <c r="EO542" s="38"/>
      <c r="EP542" s="38"/>
      <c r="EQ542" s="38"/>
      <c r="ER542" s="38"/>
      <c r="ES542" s="38"/>
      <c r="ET542" s="38"/>
      <c r="EU542" s="38"/>
      <c r="EV542" s="38"/>
      <c r="EW542" s="38"/>
      <c r="EX542" s="38"/>
      <c r="EY542" s="38"/>
      <c r="EZ542" s="38"/>
      <c r="FA542" s="38"/>
      <c r="FB542" s="38"/>
      <c r="FC542" s="38"/>
      <c r="FD542" s="38"/>
      <c r="FE542" s="38"/>
      <c r="FF542" s="38"/>
      <c r="FG542" s="38"/>
      <c r="FH542" s="38"/>
      <c r="FI542" s="38"/>
      <c r="FJ542" s="38"/>
      <c r="FK542" s="38"/>
      <c r="FL542" s="38"/>
      <c r="FM542" s="38"/>
      <c r="FN542" s="38"/>
      <c r="FO542" s="38"/>
      <c r="FP542" s="38"/>
      <c r="FQ542" s="38"/>
      <c r="FR542" s="38"/>
      <c r="FS542" s="38"/>
      <c r="FT542" s="38"/>
      <c r="FU542" s="38"/>
      <c r="FV542" s="38"/>
      <c r="FW542" s="38"/>
      <c r="FX542" s="38"/>
      <c r="FY542" s="38"/>
      <c r="FZ542" s="38"/>
      <c r="GA542" s="38"/>
      <c r="GB542" s="38"/>
      <c r="GC542" s="38"/>
      <c r="GD542" s="38"/>
      <c r="GE542" s="38"/>
      <c r="GF542" s="38"/>
      <c r="GG542" s="38"/>
      <c r="GH542" s="38"/>
      <c r="GI542" s="38"/>
      <c r="GJ542" s="38"/>
      <c r="GK542" s="38"/>
      <c r="GL542" s="38"/>
      <c r="GM542" s="38"/>
      <c r="GN542" s="38"/>
      <c r="GO542" s="38"/>
      <c r="GP542" s="38"/>
      <c r="GQ542" s="38"/>
      <c r="GR542" s="38"/>
      <c r="GS542" s="38"/>
      <c r="GT542" s="38"/>
      <c r="GU542" s="38"/>
      <c r="GV542" s="38"/>
      <c r="GW542" s="38"/>
      <c r="GX542" s="38"/>
      <c r="GY542" s="38"/>
      <c r="GZ542" s="38"/>
      <c r="HA542" s="38"/>
      <c r="HB542" s="38"/>
      <c r="HC542" s="38"/>
      <c r="HD542" s="38"/>
      <c r="HE542" s="38"/>
      <c r="HF542" s="38"/>
      <c r="HG542" s="38"/>
      <c r="HH542" s="38"/>
      <c r="HI542" s="38"/>
      <c r="HJ542" s="38"/>
      <c r="HK542" s="38"/>
      <c r="HL542" s="38"/>
      <c r="HM542" s="38"/>
      <c r="HN542" s="38"/>
      <c r="HO542" s="38"/>
      <c r="HP542" s="38"/>
      <c r="HQ542" s="38"/>
      <c r="HR542" s="38"/>
      <c r="HS542" s="38"/>
      <c r="HT542" s="38"/>
      <c r="HU542" s="38"/>
      <c r="HV542" s="38"/>
      <c r="HW542" s="38"/>
      <c r="HX542" s="38"/>
      <c r="HY542" s="38"/>
      <c r="HZ542" s="38"/>
      <c r="IA542" s="38"/>
      <c r="IB542" s="38"/>
      <c r="IC542" s="38"/>
      <c r="ID542" s="38"/>
      <c r="IE542" s="38"/>
      <c r="IF542" s="38"/>
      <c r="IG542" s="38"/>
      <c r="IH542" s="38"/>
      <c r="II542" s="38"/>
      <c r="IJ542" s="38"/>
      <c r="IK542" s="38"/>
      <c r="IL542" s="38"/>
      <c r="IM542" s="38"/>
      <c r="IN542" s="38"/>
      <c r="IO542" s="38"/>
      <c r="IP542" s="38"/>
      <c r="IQ542" s="38"/>
      <c r="IR542" s="38"/>
      <c r="IS542" s="38"/>
      <c r="IT542" s="38"/>
      <c r="IU542" s="38"/>
      <c r="IV542" s="38"/>
      <c r="IW542" s="38"/>
      <c r="IX542" s="38"/>
      <c r="IY542" s="38"/>
      <c r="IZ542" s="38"/>
      <c r="JA542" s="38"/>
      <c r="JB542" s="38"/>
      <c r="JC542" s="38"/>
      <c r="JD542" s="38"/>
      <c r="JE542" s="38"/>
      <c r="JF542" s="38"/>
      <c r="JG542" s="38"/>
      <c r="JH542" s="38"/>
      <c r="JI542" s="38"/>
      <c r="JJ542" s="38"/>
      <c r="JK542" s="38"/>
      <c r="JL542" s="38"/>
      <c r="JM542" s="38"/>
      <c r="JN542" s="38"/>
      <c r="JO542" s="38"/>
      <c r="JP542" s="38"/>
      <c r="JQ542" s="38"/>
      <c r="JR542" s="38"/>
      <c r="JS542" s="38"/>
      <c r="JT542" s="38"/>
      <c r="JU542" s="38"/>
      <c r="JV542" s="38"/>
      <c r="JW542" s="38"/>
      <c r="JX542" s="38"/>
      <c r="JY542" s="38"/>
      <c r="JZ542" s="38"/>
      <c r="KA542" s="38"/>
      <c r="KB542" s="38"/>
      <c r="KC542" s="38"/>
      <c r="KD542" s="38"/>
      <c r="KE542" s="38"/>
      <c r="KF542" s="38"/>
      <c r="KG542" s="38"/>
      <c r="KH542" s="38"/>
      <c r="KI542" s="38"/>
      <c r="KJ542" s="38"/>
      <c r="KK542" s="38"/>
      <c r="KL542" s="38"/>
      <c r="KM542" s="38"/>
      <c r="KN542" s="38"/>
      <c r="KO542" s="38"/>
      <c r="KP542" s="38"/>
      <c r="KQ542" s="38"/>
      <c r="KR542" s="38"/>
      <c r="KS542" s="38"/>
      <c r="KT542" s="38"/>
      <c r="KU542" s="38"/>
      <c r="KV542" s="38"/>
      <c r="KW542" s="38"/>
      <c r="KX542" s="38"/>
      <c r="KY542" s="38"/>
      <c r="KZ542" s="38"/>
      <c r="LA542" s="38"/>
      <c r="LB542" s="38"/>
      <c r="LC542" s="38"/>
      <c r="LD542" s="38"/>
      <c r="LE542" s="38"/>
      <c r="LF542" s="38"/>
      <c r="LG542" s="38"/>
      <c r="LH542" s="38"/>
      <c r="LI542" s="38"/>
      <c r="LJ542" s="38"/>
      <c r="LK542" s="38"/>
      <c r="LL542" s="38"/>
      <c r="LM542" s="38"/>
      <c r="LN542" s="38"/>
      <c r="LO542" s="38"/>
      <c r="LP542" s="38"/>
      <c r="LQ542" s="38"/>
      <c r="LR542" s="38"/>
      <c r="LS542" s="38"/>
      <c r="LT542" s="38"/>
      <c r="LU542" s="38"/>
      <c r="LV542" s="38"/>
      <c r="LW542" s="38"/>
      <c r="LX542" s="38"/>
      <c r="LY542" s="38"/>
      <c r="LZ542" s="38"/>
      <c r="MA542" s="38"/>
      <c r="MB542" s="38"/>
      <c r="MC542" s="38"/>
      <c r="MD542" s="38"/>
      <c r="ME542" s="38"/>
      <c r="MF542" s="38"/>
      <c r="MG542" s="38"/>
      <c r="MH542" s="38"/>
      <c r="MI542" s="38"/>
      <c r="MJ542" s="38"/>
      <c r="MK542" s="38"/>
      <c r="ML542" s="38"/>
      <c r="MM542" s="38"/>
      <c r="MN542" s="38"/>
      <c r="MO542" s="38"/>
      <c r="MP542" s="38"/>
      <c r="MQ542" s="38"/>
      <c r="MR542" s="38"/>
      <c r="MS542" s="38"/>
      <c r="MT542" s="38"/>
      <c r="MU542" s="38"/>
      <c r="MV542" s="38"/>
      <c r="MW542" s="38"/>
      <c r="MX542" s="38"/>
      <c r="MY542" s="38"/>
      <c r="MZ542" s="38"/>
      <c r="NA542" s="38"/>
      <c r="NB542" s="38"/>
      <c r="NC542" s="38"/>
      <c r="ND542" s="38"/>
      <c r="NE542" s="38"/>
      <c r="NF542" s="38"/>
      <c r="NG542" s="38"/>
      <c r="NH542" s="38"/>
      <c r="NI542" s="38"/>
      <c r="NJ542" s="38"/>
      <c r="NK542" s="38"/>
      <c r="NL542" s="38"/>
      <c r="NM542" s="38"/>
      <c r="NN542" s="38"/>
      <c r="NO542" s="38"/>
      <c r="NP542" s="38"/>
      <c r="NQ542" s="38"/>
      <c r="NR542" s="38"/>
      <c r="NS542" s="38"/>
      <c r="NT542" s="38"/>
      <c r="NU542" s="38"/>
      <c r="NV542" s="38"/>
      <c r="NW542" s="38"/>
      <c r="NX542" s="38"/>
      <c r="NY542" s="38"/>
      <c r="NZ542" s="38"/>
      <c r="OA542" s="38"/>
      <c r="OB542" s="38"/>
      <c r="OC542" s="38"/>
      <c r="OD542" s="38"/>
      <c r="OE542" s="38"/>
      <c r="OF542" s="38"/>
      <c r="OG542" s="38"/>
      <c r="OH542" s="38"/>
      <c r="OI542" s="38"/>
      <c r="OJ542" s="38"/>
      <c r="OK542" s="38"/>
      <c r="OL542" s="38"/>
      <c r="OM542" s="38"/>
      <c r="ON542" s="38"/>
      <c r="OO542" s="38"/>
      <c r="OP542" s="38"/>
      <c r="OQ542" s="38"/>
      <c r="OR542" s="38"/>
      <c r="OS542" s="38"/>
      <c r="OT542" s="38"/>
      <c r="OU542" s="38"/>
      <c r="OV542" s="38"/>
      <c r="OW542" s="38"/>
      <c r="OX542" s="38"/>
      <c r="OY542" s="38"/>
      <c r="OZ542" s="38"/>
      <c r="PA542" s="38"/>
      <c r="PB542" s="38"/>
      <c r="PC542" s="38"/>
      <c r="PD542" s="38"/>
      <c r="PE542" s="38"/>
      <c r="PF542" s="38"/>
      <c r="PG542" s="38"/>
      <c r="PH542" s="38"/>
      <c r="PI542" s="38"/>
      <c r="PJ542" s="38"/>
      <c r="PK542" s="38"/>
      <c r="PL542" s="38"/>
      <c r="PM542" s="38"/>
      <c r="PN542" s="38"/>
      <c r="PO542" s="38"/>
      <c r="PP542" s="38"/>
      <c r="PQ542" s="38"/>
      <c r="PR542" s="38"/>
      <c r="PS542" s="38"/>
      <c r="PT542" s="38"/>
      <c r="PU542" s="38"/>
      <c r="PV542" s="38"/>
      <c r="PW542" s="38"/>
      <c r="PX542" s="38"/>
      <c r="PY542" s="38"/>
      <c r="PZ542" s="38"/>
      <c r="QA542" s="38"/>
      <c r="QB542" s="38"/>
      <c r="QC542" s="38"/>
      <c r="QD542" s="38"/>
      <c r="QE542" s="38"/>
      <c r="QF542" s="38"/>
      <c r="QG542" s="38"/>
      <c r="QH542" s="38"/>
      <c r="QI542" s="38"/>
      <c r="QJ542" s="38"/>
      <c r="QK542" s="38"/>
      <c r="QL542" s="38"/>
      <c r="QM542" s="38"/>
      <c r="QN542" s="38"/>
      <c r="QO542" s="38"/>
      <c r="QP542" s="38"/>
      <c r="QQ542" s="38"/>
      <c r="QR542" s="38"/>
      <c r="QS542" s="38"/>
      <c r="QT542" s="38"/>
      <c r="QU542" s="38"/>
      <c r="QV542" s="38"/>
      <c r="QW542" s="38"/>
      <c r="QX542" s="38"/>
      <c r="QY542" s="38"/>
      <c r="QZ542" s="38"/>
      <c r="RA542" s="38"/>
      <c r="RB542" s="38"/>
      <c r="RC542" s="38"/>
      <c r="RD542" s="38"/>
      <c r="RE542" s="38"/>
      <c r="RF542" s="38"/>
      <c r="RG542" s="38"/>
      <c r="RH542" s="38"/>
      <c r="RI542" s="38"/>
      <c r="RJ542" s="38"/>
      <c r="RK542" s="38"/>
      <c r="RL542" s="38"/>
      <c r="RM542" s="38"/>
      <c r="RN542" s="38"/>
      <c r="RO542" s="38"/>
      <c r="RP542" s="38"/>
      <c r="RQ542" s="38"/>
      <c r="RR542" s="38"/>
      <c r="RS542" s="38"/>
      <c r="RT542" s="38"/>
      <c r="RU542" s="38"/>
      <c r="RV542" s="38"/>
      <c r="RW542" s="38"/>
      <c r="RX542" s="38"/>
      <c r="RY542" s="38"/>
      <c r="RZ542" s="38"/>
      <c r="SA542" s="38"/>
      <c r="SB542" s="38"/>
      <c r="SC542" s="38"/>
      <c r="SD542" s="38"/>
      <c r="SE542" s="38"/>
      <c r="SF542" s="38"/>
      <c r="SG542" s="38"/>
      <c r="SH542" s="38"/>
      <c r="SI542" s="38"/>
      <c r="SJ542" s="38"/>
      <c r="SK542" s="38"/>
      <c r="SL542" s="38"/>
      <c r="SM542" s="38"/>
      <c r="SN542" s="38"/>
      <c r="SO542" s="38"/>
      <c r="SP542" s="38"/>
      <c r="SQ542" s="38"/>
      <c r="SR542" s="38"/>
      <c r="SS542" s="38"/>
      <c r="ST542" s="38"/>
      <c r="SU542" s="38"/>
      <c r="SV542" s="38"/>
      <c r="SW542" s="38"/>
      <c r="SX542" s="38"/>
      <c r="SY542" s="38"/>
      <c r="SZ542" s="38"/>
      <c r="TA542" s="38"/>
      <c r="TB542" s="38"/>
      <c r="TC542" s="38"/>
      <c r="TD542" s="38"/>
      <c r="TE542" s="38"/>
      <c r="TF542" s="38"/>
      <c r="TG542" s="38"/>
      <c r="TH542" s="38"/>
      <c r="TI542" s="38"/>
      <c r="TJ542" s="38"/>
      <c r="TK542" s="38"/>
      <c r="TL542" s="38"/>
      <c r="TM542" s="38"/>
      <c r="TN542" s="38"/>
      <c r="TO542" s="38"/>
      <c r="TP542" s="38"/>
      <c r="TQ542" s="38"/>
      <c r="TR542" s="38"/>
      <c r="TS542" s="38"/>
      <c r="TT542" s="38"/>
      <c r="TU542" s="38"/>
      <c r="TV542" s="38"/>
      <c r="TW542" s="38"/>
      <c r="TX542" s="38"/>
      <c r="TY542" s="38"/>
      <c r="TZ542" s="38"/>
      <c r="UA542" s="38"/>
      <c r="UB542" s="38"/>
      <c r="UC542" s="38"/>
      <c r="UD542" s="38"/>
      <c r="UE542" s="38"/>
      <c r="UF542" s="38"/>
      <c r="UG542" s="38"/>
      <c r="UH542" s="38"/>
      <c r="UI542" s="38"/>
      <c r="UJ542" s="38"/>
      <c r="UK542" s="38"/>
      <c r="UL542" s="38"/>
      <c r="UM542" s="38"/>
      <c r="UN542" s="38"/>
      <c r="UO542" s="38"/>
      <c r="UP542" s="38"/>
      <c r="UQ542" s="38"/>
      <c r="UR542" s="38"/>
      <c r="US542" s="38"/>
      <c r="UT542" s="38"/>
      <c r="UU542" s="38"/>
      <c r="UV542" s="38"/>
      <c r="UW542" s="38"/>
      <c r="UX542" s="38"/>
      <c r="UY542" s="38"/>
      <c r="UZ542" s="38"/>
      <c r="VA542" s="38"/>
      <c r="VB542" s="38"/>
      <c r="VC542" s="38"/>
      <c r="VD542" s="38"/>
      <c r="VE542" s="38"/>
      <c r="VF542" s="38"/>
      <c r="VG542" s="38"/>
      <c r="VH542" s="38"/>
      <c r="VI542" s="38"/>
      <c r="VJ542" s="38"/>
      <c r="VK542" s="38"/>
      <c r="VL542" s="38"/>
      <c r="VM542" s="38"/>
      <c r="VN542" s="38"/>
      <c r="VO542" s="38"/>
      <c r="VP542" s="38"/>
      <c r="VQ542" s="38"/>
      <c r="VR542" s="38"/>
      <c r="VS542" s="38"/>
      <c r="VT542" s="38"/>
      <c r="VU542" s="38"/>
      <c r="VV542" s="38"/>
      <c r="VW542" s="38"/>
      <c r="VX542" s="38"/>
      <c r="VY542" s="38"/>
      <c r="VZ542" s="38"/>
      <c r="WA542" s="38"/>
      <c r="WB542" s="38"/>
      <c r="WC542" s="38"/>
      <c r="WD542" s="38"/>
    </row>
    <row r="543" spans="1:602" s="39" customFormat="1" ht="56.25" customHeight="1">
      <c r="A543" s="507"/>
      <c r="B543" s="508" t="s">
        <v>1014</v>
      </c>
      <c r="C543" s="527" t="s">
        <v>1015</v>
      </c>
      <c r="D543" s="50" t="s">
        <v>787</v>
      </c>
      <c r="E543" s="55" t="s">
        <v>1016</v>
      </c>
      <c r="F543" s="55" t="s">
        <v>722</v>
      </c>
      <c r="G543" s="518">
        <v>38718</v>
      </c>
      <c r="H543" s="55" t="s">
        <v>137</v>
      </c>
      <c r="I543" s="512" t="s">
        <v>14</v>
      </c>
      <c r="J543" s="512" t="s">
        <v>139</v>
      </c>
      <c r="K543" s="64" t="s">
        <v>1017</v>
      </c>
      <c r="L543" s="512" t="s">
        <v>146</v>
      </c>
      <c r="M543" s="505">
        <f t="shared" ref="M543:R543" si="84">M544</f>
        <v>97000</v>
      </c>
      <c r="N543" s="505">
        <f t="shared" si="84"/>
        <v>97000</v>
      </c>
      <c r="O543" s="505">
        <f t="shared" si="84"/>
        <v>0</v>
      </c>
      <c r="P543" s="513">
        <f t="shared" si="84"/>
        <v>0</v>
      </c>
      <c r="Q543" s="554">
        <f t="shared" si="84"/>
        <v>0</v>
      </c>
      <c r="R543" s="554">
        <f t="shared" si="84"/>
        <v>0</v>
      </c>
      <c r="S543" s="555"/>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c r="DG543" s="38"/>
      <c r="DH543" s="38"/>
      <c r="DI543" s="38"/>
      <c r="DJ543" s="38"/>
      <c r="DK543" s="38"/>
      <c r="DL543" s="38"/>
      <c r="DM543" s="38"/>
      <c r="DN543" s="38"/>
      <c r="DO543" s="38"/>
      <c r="DP543" s="38"/>
      <c r="DQ543" s="38"/>
      <c r="DR543" s="38"/>
      <c r="DS543" s="38"/>
      <c r="DT543" s="38"/>
      <c r="DU543" s="38"/>
      <c r="DV543" s="38"/>
      <c r="DW543" s="38"/>
      <c r="DX543" s="38"/>
      <c r="DY543" s="38"/>
      <c r="DZ543" s="38"/>
      <c r="EA543" s="38"/>
      <c r="EB543" s="38"/>
      <c r="EC543" s="38"/>
      <c r="ED543" s="38"/>
      <c r="EE543" s="38"/>
      <c r="EF543" s="38"/>
      <c r="EG543" s="38"/>
      <c r="EH543" s="38"/>
      <c r="EI543" s="38"/>
      <c r="EJ543" s="38"/>
      <c r="EK543" s="38"/>
      <c r="EL543" s="38"/>
      <c r="EM543" s="38"/>
      <c r="EN543" s="38"/>
      <c r="EO543" s="38"/>
      <c r="EP543" s="38"/>
      <c r="EQ543" s="38"/>
      <c r="ER543" s="38"/>
      <c r="ES543" s="38"/>
      <c r="ET543" s="38"/>
      <c r="EU543" s="38"/>
      <c r="EV543" s="38"/>
      <c r="EW543" s="38"/>
      <c r="EX543" s="38"/>
      <c r="EY543" s="38"/>
      <c r="EZ543" s="38"/>
      <c r="FA543" s="38"/>
      <c r="FB543" s="38"/>
      <c r="FC543" s="38"/>
      <c r="FD543" s="38"/>
      <c r="FE543" s="38"/>
      <c r="FF543" s="38"/>
      <c r="FG543" s="38"/>
      <c r="FH543" s="38"/>
      <c r="FI543" s="38"/>
      <c r="FJ543" s="38"/>
      <c r="FK543" s="38"/>
      <c r="FL543" s="38"/>
      <c r="FM543" s="38"/>
      <c r="FN543" s="38"/>
      <c r="FO543" s="38"/>
      <c r="FP543" s="38"/>
      <c r="FQ543" s="38"/>
      <c r="FR543" s="38"/>
      <c r="FS543" s="38"/>
      <c r="FT543" s="38"/>
      <c r="FU543" s="38"/>
      <c r="FV543" s="38"/>
      <c r="FW543" s="38"/>
      <c r="FX543" s="38"/>
      <c r="FY543" s="38"/>
      <c r="FZ543" s="38"/>
      <c r="GA543" s="38"/>
      <c r="GB543" s="38"/>
      <c r="GC543" s="38"/>
      <c r="GD543" s="38"/>
      <c r="GE543" s="38"/>
      <c r="GF543" s="38"/>
      <c r="GG543" s="38"/>
      <c r="GH543" s="38"/>
      <c r="GI543" s="38"/>
      <c r="GJ543" s="38"/>
      <c r="GK543" s="38"/>
      <c r="GL543" s="38"/>
      <c r="GM543" s="38"/>
      <c r="GN543" s="38"/>
      <c r="GO543" s="38"/>
      <c r="GP543" s="38"/>
      <c r="GQ543" s="38"/>
      <c r="GR543" s="38"/>
      <c r="GS543" s="38"/>
      <c r="GT543" s="38"/>
      <c r="GU543" s="38"/>
      <c r="GV543" s="38"/>
      <c r="GW543" s="38"/>
      <c r="GX543" s="38"/>
      <c r="GY543" s="38"/>
      <c r="GZ543" s="38"/>
      <c r="HA543" s="38"/>
      <c r="HB543" s="38"/>
      <c r="HC543" s="38"/>
      <c r="HD543" s="38"/>
      <c r="HE543" s="38"/>
      <c r="HF543" s="38"/>
      <c r="HG543" s="38"/>
      <c r="HH543" s="38"/>
      <c r="HI543" s="38"/>
      <c r="HJ543" s="38"/>
      <c r="HK543" s="38"/>
      <c r="HL543" s="38"/>
      <c r="HM543" s="38"/>
      <c r="HN543" s="38"/>
      <c r="HO543" s="38"/>
      <c r="HP543" s="38"/>
      <c r="HQ543" s="38"/>
      <c r="HR543" s="38"/>
      <c r="HS543" s="38"/>
      <c r="HT543" s="38"/>
      <c r="HU543" s="38"/>
      <c r="HV543" s="38"/>
      <c r="HW543" s="38"/>
      <c r="HX543" s="38"/>
      <c r="HY543" s="38"/>
      <c r="HZ543" s="38"/>
      <c r="IA543" s="38"/>
      <c r="IB543" s="38"/>
      <c r="IC543" s="38"/>
      <c r="ID543" s="38"/>
      <c r="IE543" s="38"/>
      <c r="IF543" s="38"/>
      <c r="IG543" s="38"/>
      <c r="IH543" s="38"/>
      <c r="II543" s="38"/>
      <c r="IJ543" s="38"/>
      <c r="IK543" s="38"/>
      <c r="IL543" s="38"/>
      <c r="IM543" s="38"/>
      <c r="IN543" s="38"/>
      <c r="IO543" s="38"/>
      <c r="IP543" s="38"/>
      <c r="IQ543" s="38"/>
      <c r="IR543" s="38"/>
      <c r="IS543" s="38"/>
      <c r="IT543" s="38"/>
      <c r="IU543" s="38"/>
      <c r="IV543" s="38"/>
      <c r="IW543" s="38"/>
      <c r="IX543" s="38"/>
      <c r="IY543" s="38"/>
      <c r="IZ543" s="38"/>
      <c r="JA543" s="38"/>
      <c r="JB543" s="38"/>
      <c r="JC543" s="38"/>
      <c r="JD543" s="38"/>
      <c r="JE543" s="38"/>
      <c r="JF543" s="38"/>
      <c r="JG543" s="38"/>
      <c r="JH543" s="38"/>
      <c r="JI543" s="38"/>
      <c r="JJ543" s="38"/>
      <c r="JK543" s="38"/>
      <c r="JL543" s="38"/>
      <c r="JM543" s="38"/>
      <c r="JN543" s="38"/>
      <c r="JO543" s="38"/>
      <c r="JP543" s="38"/>
      <c r="JQ543" s="38"/>
      <c r="JR543" s="38"/>
      <c r="JS543" s="38"/>
      <c r="JT543" s="38"/>
      <c r="JU543" s="38"/>
      <c r="JV543" s="38"/>
      <c r="JW543" s="38"/>
      <c r="JX543" s="38"/>
      <c r="JY543" s="38"/>
      <c r="JZ543" s="38"/>
      <c r="KA543" s="38"/>
      <c r="KB543" s="38"/>
      <c r="KC543" s="38"/>
      <c r="KD543" s="38"/>
      <c r="KE543" s="38"/>
      <c r="KF543" s="38"/>
      <c r="KG543" s="38"/>
      <c r="KH543" s="38"/>
      <c r="KI543" s="38"/>
      <c r="KJ543" s="38"/>
      <c r="KK543" s="38"/>
      <c r="KL543" s="38"/>
      <c r="KM543" s="38"/>
      <c r="KN543" s="38"/>
      <c r="KO543" s="38"/>
      <c r="KP543" s="38"/>
      <c r="KQ543" s="38"/>
      <c r="KR543" s="38"/>
      <c r="KS543" s="38"/>
      <c r="KT543" s="38"/>
      <c r="KU543" s="38"/>
      <c r="KV543" s="38"/>
      <c r="KW543" s="38"/>
      <c r="KX543" s="38"/>
      <c r="KY543" s="38"/>
      <c r="KZ543" s="38"/>
      <c r="LA543" s="38"/>
      <c r="LB543" s="38"/>
      <c r="LC543" s="38"/>
      <c r="LD543" s="38"/>
      <c r="LE543" s="38"/>
      <c r="LF543" s="38"/>
      <c r="LG543" s="38"/>
      <c r="LH543" s="38"/>
      <c r="LI543" s="38"/>
      <c r="LJ543" s="38"/>
      <c r="LK543" s="38"/>
      <c r="LL543" s="38"/>
      <c r="LM543" s="38"/>
      <c r="LN543" s="38"/>
      <c r="LO543" s="38"/>
      <c r="LP543" s="38"/>
      <c r="LQ543" s="38"/>
      <c r="LR543" s="38"/>
      <c r="LS543" s="38"/>
      <c r="LT543" s="38"/>
      <c r="LU543" s="38"/>
      <c r="LV543" s="38"/>
      <c r="LW543" s="38"/>
      <c r="LX543" s="38"/>
      <c r="LY543" s="38"/>
      <c r="LZ543" s="38"/>
      <c r="MA543" s="38"/>
      <c r="MB543" s="38"/>
      <c r="MC543" s="38"/>
      <c r="MD543" s="38"/>
      <c r="ME543" s="38"/>
      <c r="MF543" s="38"/>
      <c r="MG543" s="38"/>
      <c r="MH543" s="38"/>
      <c r="MI543" s="38"/>
      <c r="MJ543" s="38"/>
      <c r="MK543" s="38"/>
      <c r="ML543" s="38"/>
      <c r="MM543" s="38"/>
      <c r="MN543" s="38"/>
      <c r="MO543" s="38"/>
      <c r="MP543" s="38"/>
      <c r="MQ543" s="38"/>
      <c r="MR543" s="38"/>
      <c r="MS543" s="38"/>
      <c r="MT543" s="38"/>
      <c r="MU543" s="38"/>
      <c r="MV543" s="38"/>
      <c r="MW543" s="38"/>
      <c r="MX543" s="38"/>
      <c r="MY543" s="38"/>
      <c r="MZ543" s="38"/>
      <c r="NA543" s="38"/>
      <c r="NB543" s="38"/>
      <c r="NC543" s="38"/>
      <c r="ND543" s="38"/>
      <c r="NE543" s="38"/>
      <c r="NF543" s="38"/>
      <c r="NG543" s="38"/>
      <c r="NH543" s="38"/>
      <c r="NI543" s="38"/>
      <c r="NJ543" s="38"/>
      <c r="NK543" s="38"/>
      <c r="NL543" s="38"/>
      <c r="NM543" s="38"/>
      <c r="NN543" s="38"/>
      <c r="NO543" s="38"/>
      <c r="NP543" s="38"/>
      <c r="NQ543" s="38"/>
      <c r="NR543" s="38"/>
      <c r="NS543" s="38"/>
      <c r="NT543" s="38"/>
      <c r="NU543" s="38"/>
      <c r="NV543" s="38"/>
      <c r="NW543" s="38"/>
      <c r="NX543" s="38"/>
      <c r="NY543" s="38"/>
      <c r="NZ543" s="38"/>
      <c r="OA543" s="38"/>
      <c r="OB543" s="38"/>
      <c r="OC543" s="38"/>
      <c r="OD543" s="38"/>
      <c r="OE543" s="38"/>
      <c r="OF543" s="38"/>
      <c r="OG543" s="38"/>
      <c r="OH543" s="38"/>
      <c r="OI543" s="38"/>
      <c r="OJ543" s="38"/>
      <c r="OK543" s="38"/>
      <c r="OL543" s="38"/>
      <c r="OM543" s="38"/>
      <c r="ON543" s="38"/>
      <c r="OO543" s="38"/>
      <c r="OP543" s="38"/>
      <c r="OQ543" s="38"/>
      <c r="OR543" s="38"/>
      <c r="OS543" s="38"/>
      <c r="OT543" s="38"/>
      <c r="OU543" s="38"/>
      <c r="OV543" s="38"/>
      <c r="OW543" s="38"/>
      <c r="OX543" s="38"/>
      <c r="OY543" s="38"/>
      <c r="OZ543" s="38"/>
      <c r="PA543" s="38"/>
      <c r="PB543" s="38"/>
      <c r="PC543" s="38"/>
      <c r="PD543" s="38"/>
      <c r="PE543" s="38"/>
      <c r="PF543" s="38"/>
      <c r="PG543" s="38"/>
      <c r="PH543" s="38"/>
      <c r="PI543" s="38"/>
      <c r="PJ543" s="38"/>
      <c r="PK543" s="38"/>
      <c r="PL543" s="38"/>
      <c r="PM543" s="38"/>
      <c r="PN543" s="38"/>
      <c r="PO543" s="38"/>
      <c r="PP543" s="38"/>
      <c r="PQ543" s="38"/>
      <c r="PR543" s="38"/>
      <c r="PS543" s="38"/>
      <c r="PT543" s="38"/>
      <c r="PU543" s="38"/>
      <c r="PV543" s="38"/>
      <c r="PW543" s="38"/>
      <c r="PX543" s="38"/>
      <c r="PY543" s="38"/>
      <c r="PZ543" s="38"/>
      <c r="QA543" s="38"/>
      <c r="QB543" s="38"/>
      <c r="QC543" s="38"/>
      <c r="QD543" s="38"/>
      <c r="QE543" s="38"/>
      <c r="QF543" s="38"/>
      <c r="QG543" s="38"/>
      <c r="QH543" s="38"/>
      <c r="QI543" s="38"/>
      <c r="QJ543" s="38"/>
      <c r="QK543" s="38"/>
      <c r="QL543" s="38"/>
      <c r="QM543" s="38"/>
      <c r="QN543" s="38"/>
      <c r="QO543" s="38"/>
      <c r="QP543" s="38"/>
      <c r="QQ543" s="38"/>
      <c r="QR543" s="38"/>
      <c r="QS543" s="38"/>
      <c r="QT543" s="38"/>
      <c r="QU543" s="38"/>
      <c r="QV543" s="38"/>
      <c r="QW543" s="38"/>
      <c r="QX543" s="38"/>
      <c r="QY543" s="38"/>
      <c r="QZ543" s="38"/>
      <c r="RA543" s="38"/>
      <c r="RB543" s="38"/>
      <c r="RC543" s="38"/>
      <c r="RD543" s="38"/>
      <c r="RE543" s="38"/>
      <c r="RF543" s="38"/>
      <c r="RG543" s="38"/>
      <c r="RH543" s="38"/>
      <c r="RI543" s="38"/>
      <c r="RJ543" s="38"/>
      <c r="RK543" s="38"/>
      <c r="RL543" s="38"/>
      <c r="RM543" s="38"/>
      <c r="RN543" s="38"/>
      <c r="RO543" s="38"/>
      <c r="RP543" s="38"/>
      <c r="RQ543" s="38"/>
      <c r="RR543" s="38"/>
      <c r="RS543" s="38"/>
      <c r="RT543" s="38"/>
      <c r="RU543" s="38"/>
      <c r="RV543" s="38"/>
      <c r="RW543" s="38"/>
      <c r="RX543" s="38"/>
      <c r="RY543" s="38"/>
      <c r="RZ543" s="38"/>
      <c r="SA543" s="38"/>
      <c r="SB543" s="38"/>
      <c r="SC543" s="38"/>
      <c r="SD543" s="38"/>
      <c r="SE543" s="38"/>
      <c r="SF543" s="38"/>
      <c r="SG543" s="38"/>
      <c r="SH543" s="38"/>
      <c r="SI543" s="38"/>
      <c r="SJ543" s="38"/>
      <c r="SK543" s="38"/>
      <c r="SL543" s="38"/>
      <c r="SM543" s="38"/>
      <c r="SN543" s="38"/>
      <c r="SO543" s="38"/>
      <c r="SP543" s="38"/>
      <c r="SQ543" s="38"/>
      <c r="SR543" s="38"/>
      <c r="SS543" s="38"/>
      <c r="ST543" s="38"/>
      <c r="SU543" s="38"/>
      <c r="SV543" s="38"/>
      <c r="SW543" s="38"/>
      <c r="SX543" s="38"/>
      <c r="SY543" s="38"/>
      <c r="SZ543" s="38"/>
      <c r="TA543" s="38"/>
      <c r="TB543" s="38"/>
      <c r="TC543" s="38"/>
      <c r="TD543" s="38"/>
      <c r="TE543" s="38"/>
      <c r="TF543" s="38"/>
      <c r="TG543" s="38"/>
      <c r="TH543" s="38"/>
      <c r="TI543" s="38"/>
      <c r="TJ543" s="38"/>
      <c r="TK543" s="38"/>
      <c r="TL543" s="38"/>
      <c r="TM543" s="38"/>
      <c r="TN543" s="38"/>
      <c r="TO543" s="38"/>
      <c r="TP543" s="38"/>
      <c r="TQ543" s="38"/>
      <c r="TR543" s="38"/>
      <c r="TS543" s="38"/>
      <c r="TT543" s="38"/>
      <c r="TU543" s="38"/>
      <c r="TV543" s="38"/>
      <c r="TW543" s="38"/>
      <c r="TX543" s="38"/>
      <c r="TY543" s="38"/>
      <c r="TZ543" s="38"/>
      <c r="UA543" s="38"/>
      <c r="UB543" s="38"/>
      <c r="UC543" s="38"/>
      <c r="UD543" s="38"/>
      <c r="UE543" s="38"/>
      <c r="UF543" s="38"/>
      <c r="UG543" s="38"/>
      <c r="UH543" s="38"/>
      <c r="UI543" s="38"/>
      <c r="UJ543" s="38"/>
      <c r="UK543" s="38"/>
      <c r="UL543" s="38"/>
      <c r="UM543" s="38"/>
      <c r="UN543" s="38"/>
      <c r="UO543" s="38"/>
      <c r="UP543" s="38"/>
      <c r="UQ543" s="38"/>
      <c r="UR543" s="38"/>
      <c r="US543" s="38"/>
      <c r="UT543" s="38"/>
      <c r="UU543" s="38"/>
      <c r="UV543" s="38"/>
      <c r="UW543" s="38"/>
      <c r="UX543" s="38"/>
      <c r="UY543" s="38"/>
      <c r="UZ543" s="38"/>
      <c r="VA543" s="38"/>
      <c r="VB543" s="38"/>
      <c r="VC543" s="38"/>
      <c r="VD543" s="38"/>
      <c r="VE543" s="38"/>
      <c r="VF543" s="38"/>
      <c r="VG543" s="38"/>
      <c r="VH543" s="38"/>
      <c r="VI543" s="38"/>
      <c r="VJ543" s="38"/>
      <c r="VK543" s="38"/>
      <c r="VL543" s="38"/>
      <c r="VM543" s="38"/>
      <c r="VN543" s="38"/>
      <c r="VO543" s="38"/>
      <c r="VP543" s="38"/>
      <c r="VQ543" s="38"/>
      <c r="VR543" s="38"/>
      <c r="VS543" s="38"/>
      <c r="VT543" s="38"/>
      <c r="VU543" s="38"/>
      <c r="VV543" s="38"/>
      <c r="VW543" s="38"/>
      <c r="VX543" s="38"/>
      <c r="VY543" s="38"/>
      <c r="VZ543" s="38"/>
      <c r="WA543" s="38"/>
      <c r="WB543" s="38"/>
      <c r="WC543" s="38"/>
      <c r="WD543" s="38"/>
    </row>
    <row r="544" spans="1:602" s="37" customFormat="1" ht="60.75" customHeight="1">
      <c r="A544" s="507"/>
      <c r="B544" s="76"/>
      <c r="C544" s="536"/>
      <c r="D544" s="51"/>
      <c r="E544" s="51"/>
      <c r="F544" s="51"/>
      <c r="G544" s="537"/>
      <c r="H544" s="51"/>
      <c r="I544" s="533" t="s">
        <v>14</v>
      </c>
      <c r="J544" s="533" t="s">
        <v>139</v>
      </c>
      <c r="K544" s="533" t="s">
        <v>1017</v>
      </c>
      <c r="L544" s="519" t="s">
        <v>148</v>
      </c>
      <c r="M544" s="520">
        <v>97000</v>
      </c>
      <c r="N544" s="520">
        <v>97000</v>
      </c>
      <c r="O544" s="520">
        <v>0</v>
      </c>
      <c r="P544" s="521">
        <v>0</v>
      </c>
      <c r="Q544" s="522">
        <v>0</v>
      </c>
      <c r="R544" s="522">
        <v>0</v>
      </c>
      <c r="S544" s="535">
        <v>3</v>
      </c>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c r="DG544" s="38"/>
      <c r="DH544" s="38"/>
      <c r="DI544" s="38"/>
      <c r="DJ544" s="38"/>
      <c r="DK544" s="38"/>
      <c r="DL544" s="38"/>
      <c r="DM544" s="38"/>
      <c r="DN544" s="38"/>
      <c r="DO544" s="38"/>
      <c r="DP544" s="38"/>
      <c r="DQ544" s="38"/>
      <c r="DR544" s="38"/>
      <c r="DS544" s="38"/>
      <c r="DT544" s="38"/>
      <c r="DU544" s="38"/>
      <c r="DV544" s="38"/>
      <c r="DW544" s="38"/>
      <c r="DX544" s="38"/>
      <c r="DY544" s="38"/>
      <c r="DZ544" s="38"/>
      <c r="EA544" s="38"/>
      <c r="EB544" s="38"/>
      <c r="EC544" s="38"/>
      <c r="ED544" s="38"/>
      <c r="EE544" s="38"/>
      <c r="EF544" s="38"/>
      <c r="EG544" s="38"/>
      <c r="EH544" s="38"/>
      <c r="EI544" s="38"/>
      <c r="EJ544" s="38"/>
      <c r="EK544" s="38"/>
      <c r="EL544" s="38"/>
      <c r="EM544" s="38"/>
      <c r="EN544" s="38"/>
      <c r="EO544" s="38"/>
      <c r="EP544" s="38"/>
      <c r="EQ544" s="38"/>
      <c r="ER544" s="38"/>
      <c r="ES544" s="38"/>
      <c r="ET544" s="38"/>
      <c r="EU544" s="38"/>
      <c r="EV544" s="38"/>
      <c r="EW544" s="38"/>
      <c r="EX544" s="38"/>
      <c r="EY544" s="38"/>
      <c r="EZ544" s="38"/>
      <c r="FA544" s="38"/>
      <c r="FB544" s="38"/>
      <c r="FC544" s="38"/>
      <c r="FD544" s="38"/>
      <c r="FE544" s="38"/>
      <c r="FF544" s="38"/>
      <c r="FG544" s="38"/>
      <c r="FH544" s="38"/>
      <c r="FI544" s="38"/>
      <c r="FJ544" s="38"/>
      <c r="FK544" s="38"/>
      <c r="FL544" s="38"/>
      <c r="FM544" s="38"/>
      <c r="FN544" s="38"/>
      <c r="FO544" s="38"/>
      <c r="FP544" s="38"/>
      <c r="FQ544" s="38"/>
      <c r="FR544" s="38"/>
      <c r="FS544" s="38"/>
      <c r="FT544" s="38"/>
      <c r="FU544" s="38"/>
      <c r="FV544" s="38"/>
      <c r="FW544" s="38"/>
      <c r="FX544" s="38"/>
      <c r="FY544" s="38"/>
      <c r="FZ544" s="38"/>
      <c r="GA544" s="38"/>
      <c r="GB544" s="38"/>
      <c r="GC544" s="38"/>
      <c r="GD544" s="38"/>
      <c r="GE544" s="38"/>
      <c r="GF544" s="38"/>
      <c r="GG544" s="38"/>
      <c r="GH544" s="38"/>
      <c r="GI544" s="38"/>
      <c r="GJ544" s="38"/>
      <c r="GK544" s="38"/>
      <c r="GL544" s="38"/>
      <c r="GM544" s="38"/>
      <c r="GN544" s="38"/>
      <c r="GO544" s="38"/>
      <c r="GP544" s="38"/>
      <c r="GQ544" s="38"/>
      <c r="GR544" s="38"/>
      <c r="GS544" s="38"/>
      <c r="GT544" s="38"/>
      <c r="GU544" s="38"/>
      <c r="GV544" s="38"/>
      <c r="GW544" s="38"/>
      <c r="GX544" s="38"/>
      <c r="GY544" s="38"/>
      <c r="GZ544" s="38"/>
      <c r="HA544" s="38"/>
      <c r="HB544" s="38"/>
      <c r="HC544" s="38"/>
      <c r="HD544" s="38"/>
      <c r="HE544" s="38"/>
      <c r="HF544" s="38"/>
      <c r="HG544" s="38"/>
      <c r="HH544" s="38"/>
      <c r="HI544" s="38"/>
      <c r="HJ544" s="38"/>
      <c r="HK544" s="38"/>
      <c r="HL544" s="38"/>
      <c r="HM544" s="38"/>
      <c r="HN544" s="38"/>
      <c r="HO544" s="38"/>
      <c r="HP544" s="38"/>
      <c r="HQ544" s="38"/>
      <c r="HR544" s="38"/>
      <c r="HS544" s="38"/>
      <c r="HT544" s="38"/>
      <c r="HU544" s="38"/>
      <c r="HV544" s="38"/>
      <c r="HW544" s="38"/>
      <c r="HX544" s="38"/>
      <c r="HY544" s="38"/>
      <c r="HZ544" s="38"/>
      <c r="IA544" s="38"/>
      <c r="IB544" s="38"/>
      <c r="IC544" s="38"/>
      <c r="ID544" s="38"/>
      <c r="IE544" s="38"/>
      <c r="IF544" s="38"/>
      <c r="IG544" s="38"/>
      <c r="IH544" s="38"/>
      <c r="II544" s="38"/>
      <c r="IJ544" s="38"/>
      <c r="IK544" s="38"/>
      <c r="IL544" s="38"/>
      <c r="IM544" s="38"/>
      <c r="IN544" s="38"/>
      <c r="IO544" s="38"/>
      <c r="IP544" s="38"/>
      <c r="IQ544" s="38"/>
      <c r="IR544" s="38"/>
      <c r="IS544" s="38"/>
      <c r="IT544" s="38"/>
      <c r="IU544" s="38"/>
      <c r="IV544" s="38"/>
      <c r="IW544" s="38"/>
      <c r="IX544" s="38"/>
      <c r="IY544" s="38"/>
      <c r="IZ544" s="38"/>
      <c r="JA544" s="38"/>
      <c r="JB544" s="38"/>
      <c r="JC544" s="38"/>
      <c r="JD544" s="38"/>
      <c r="JE544" s="38"/>
      <c r="JF544" s="38"/>
      <c r="JG544" s="38"/>
      <c r="JH544" s="38"/>
      <c r="JI544" s="38"/>
      <c r="JJ544" s="38"/>
      <c r="JK544" s="38"/>
      <c r="JL544" s="38"/>
      <c r="JM544" s="38"/>
      <c r="JN544" s="38"/>
      <c r="JO544" s="38"/>
      <c r="JP544" s="38"/>
      <c r="JQ544" s="38"/>
      <c r="JR544" s="38"/>
      <c r="JS544" s="38"/>
      <c r="JT544" s="38"/>
      <c r="JU544" s="38"/>
      <c r="JV544" s="38"/>
      <c r="JW544" s="38"/>
      <c r="JX544" s="38"/>
      <c r="JY544" s="38"/>
      <c r="JZ544" s="38"/>
      <c r="KA544" s="38"/>
      <c r="KB544" s="38"/>
      <c r="KC544" s="38"/>
      <c r="KD544" s="38"/>
      <c r="KE544" s="38"/>
      <c r="KF544" s="38"/>
      <c r="KG544" s="38"/>
      <c r="KH544" s="38"/>
      <c r="KI544" s="38"/>
      <c r="KJ544" s="38"/>
      <c r="KK544" s="38"/>
      <c r="KL544" s="38"/>
      <c r="KM544" s="38"/>
      <c r="KN544" s="38"/>
      <c r="KO544" s="38"/>
      <c r="KP544" s="38"/>
      <c r="KQ544" s="38"/>
      <c r="KR544" s="38"/>
      <c r="KS544" s="38"/>
      <c r="KT544" s="38"/>
      <c r="KU544" s="38"/>
      <c r="KV544" s="38"/>
      <c r="KW544" s="38"/>
      <c r="KX544" s="38"/>
      <c r="KY544" s="38"/>
      <c r="KZ544" s="38"/>
      <c r="LA544" s="38"/>
      <c r="LB544" s="38"/>
      <c r="LC544" s="38"/>
      <c r="LD544" s="38"/>
      <c r="LE544" s="38"/>
      <c r="LF544" s="38"/>
      <c r="LG544" s="38"/>
      <c r="LH544" s="38"/>
      <c r="LI544" s="38"/>
      <c r="LJ544" s="38"/>
      <c r="LK544" s="38"/>
      <c r="LL544" s="38"/>
      <c r="LM544" s="38"/>
      <c r="LN544" s="38"/>
      <c r="LO544" s="38"/>
      <c r="LP544" s="38"/>
      <c r="LQ544" s="38"/>
      <c r="LR544" s="38"/>
      <c r="LS544" s="38"/>
      <c r="LT544" s="38"/>
      <c r="LU544" s="38"/>
      <c r="LV544" s="38"/>
      <c r="LW544" s="38"/>
      <c r="LX544" s="38"/>
      <c r="LY544" s="38"/>
      <c r="LZ544" s="38"/>
      <c r="MA544" s="38"/>
      <c r="MB544" s="38"/>
      <c r="MC544" s="38"/>
      <c r="MD544" s="38"/>
      <c r="ME544" s="38"/>
      <c r="MF544" s="38"/>
      <c r="MG544" s="38"/>
      <c r="MH544" s="38"/>
      <c r="MI544" s="38"/>
      <c r="MJ544" s="38"/>
      <c r="MK544" s="38"/>
      <c r="ML544" s="38"/>
      <c r="MM544" s="38"/>
      <c r="MN544" s="38"/>
      <c r="MO544" s="38"/>
      <c r="MP544" s="38"/>
      <c r="MQ544" s="38"/>
      <c r="MR544" s="38"/>
      <c r="MS544" s="38"/>
      <c r="MT544" s="38"/>
      <c r="MU544" s="38"/>
      <c r="MV544" s="38"/>
      <c r="MW544" s="38"/>
      <c r="MX544" s="38"/>
      <c r="MY544" s="38"/>
      <c r="MZ544" s="38"/>
      <c r="NA544" s="38"/>
      <c r="NB544" s="38"/>
      <c r="NC544" s="38"/>
      <c r="ND544" s="38"/>
      <c r="NE544" s="38"/>
      <c r="NF544" s="38"/>
      <c r="NG544" s="38"/>
      <c r="NH544" s="38"/>
      <c r="NI544" s="38"/>
      <c r="NJ544" s="38"/>
      <c r="NK544" s="38"/>
      <c r="NL544" s="38"/>
      <c r="NM544" s="38"/>
      <c r="NN544" s="38"/>
      <c r="NO544" s="38"/>
      <c r="NP544" s="38"/>
      <c r="NQ544" s="38"/>
      <c r="NR544" s="38"/>
      <c r="NS544" s="38"/>
      <c r="NT544" s="38"/>
      <c r="NU544" s="38"/>
      <c r="NV544" s="38"/>
      <c r="NW544" s="38"/>
      <c r="NX544" s="38"/>
      <c r="NY544" s="38"/>
      <c r="NZ544" s="38"/>
      <c r="OA544" s="38"/>
      <c r="OB544" s="38"/>
      <c r="OC544" s="38"/>
      <c r="OD544" s="38"/>
      <c r="OE544" s="38"/>
      <c r="OF544" s="38"/>
      <c r="OG544" s="38"/>
      <c r="OH544" s="38"/>
      <c r="OI544" s="38"/>
      <c r="OJ544" s="38"/>
      <c r="OK544" s="38"/>
      <c r="OL544" s="38"/>
      <c r="OM544" s="38"/>
      <c r="ON544" s="38"/>
      <c r="OO544" s="38"/>
      <c r="OP544" s="38"/>
      <c r="OQ544" s="38"/>
      <c r="OR544" s="38"/>
      <c r="OS544" s="38"/>
      <c r="OT544" s="38"/>
      <c r="OU544" s="38"/>
      <c r="OV544" s="38"/>
      <c r="OW544" s="38"/>
      <c r="OX544" s="38"/>
      <c r="OY544" s="38"/>
      <c r="OZ544" s="38"/>
      <c r="PA544" s="38"/>
      <c r="PB544" s="38"/>
      <c r="PC544" s="38"/>
      <c r="PD544" s="38"/>
      <c r="PE544" s="38"/>
      <c r="PF544" s="38"/>
      <c r="PG544" s="38"/>
      <c r="PH544" s="38"/>
      <c r="PI544" s="38"/>
      <c r="PJ544" s="38"/>
      <c r="PK544" s="38"/>
      <c r="PL544" s="38"/>
      <c r="PM544" s="38"/>
      <c r="PN544" s="38"/>
      <c r="PO544" s="38"/>
      <c r="PP544" s="38"/>
      <c r="PQ544" s="38"/>
      <c r="PR544" s="38"/>
      <c r="PS544" s="38"/>
      <c r="PT544" s="38"/>
      <c r="PU544" s="38"/>
      <c r="PV544" s="38"/>
      <c r="PW544" s="38"/>
      <c r="PX544" s="38"/>
      <c r="PY544" s="38"/>
      <c r="PZ544" s="38"/>
      <c r="QA544" s="38"/>
      <c r="QB544" s="38"/>
      <c r="QC544" s="38"/>
      <c r="QD544" s="38"/>
      <c r="QE544" s="38"/>
      <c r="QF544" s="38"/>
      <c r="QG544" s="38"/>
      <c r="QH544" s="38"/>
      <c r="QI544" s="38"/>
      <c r="QJ544" s="38"/>
      <c r="QK544" s="38"/>
      <c r="QL544" s="38"/>
      <c r="QM544" s="38"/>
      <c r="QN544" s="38"/>
      <c r="QO544" s="38"/>
      <c r="QP544" s="38"/>
      <c r="QQ544" s="38"/>
      <c r="QR544" s="38"/>
      <c r="QS544" s="38"/>
      <c r="QT544" s="38"/>
      <c r="QU544" s="38"/>
      <c r="QV544" s="38"/>
      <c r="QW544" s="38"/>
      <c r="QX544" s="38"/>
      <c r="QY544" s="38"/>
      <c r="QZ544" s="38"/>
      <c r="RA544" s="38"/>
      <c r="RB544" s="38"/>
      <c r="RC544" s="38"/>
      <c r="RD544" s="38"/>
      <c r="RE544" s="38"/>
      <c r="RF544" s="38"/>
      <c r="RG544" s="38"/>
      <c r="RH544" s="38"/>
      <c r="RI544" s="38"/>
      <c r="RJ544" s="38"/>
      <c r="RK544" s="38"/>
      <c r="RL544" s="38"/>
      <c r="RM544" s="38"/>
      <c r="RN544" s="38"/>
      <c r="RO544" s="38"/>
      <c r="RP544" s="38"/>
      <c r="RQ544" s="38"/>
      <c r="RR544" s="38"/>
      <c r="RS544" s="38"/>
      <c r="RT544" s="38"/>
      <c r="RU544" s="38"/>
      <c r="RV544" s="38"/>
      <c r="RW544" s="38"/>
      <c r="RX544" s="38"/>
      <c r="RY544" s="38"/>
      <c r="RZ544" s="38"/>
      <c r="SA544" s="38"/>
      <c r="SB544" s="38"/>
      <c r="SC544" s="38"/>
      <c r="SD544" s="38"/>
      <c r="SE544" s="38"/>
      <c r="SF544" s="38"/>
      <c r="SG544" s="38"/>
      <c r="SH544" s="38"/>
      <c r="SI544" s="38"/>
      <c r="SJ544" s="38"/>
      <c r="SK544" s="38"/>
      <c r="SL544" s="38"/>
      <c r="SM544" s="38"/>
      <c r="SN544" s="38"/>
      <c r="SO544" s="38"/>
      <c r="SP544" s="38"/>
      <c r="SQ544" s="38"/>
      <c r="SR544" s="38"/>
      <c r="SS544" s="38"/>
      <c r="ST544" s="38"/>
      <c r="SU544" s="38"/>
      <c r="SV544" s="38"/>
      <c r="SW544" s="38"/>
      <c r="SX544" s="38"/>
      <c r="SY544" s="38"/>
      <c r="SZ544" s="38"/>
      <c r="TA544" s="38"/>
      <c r="TB544" s="38"/>
      <c r="TC544" s="38"/>
      <c r="TD544" s="38"/>
      <c r="TE544" s="38"/>
      <c r="TF544" s="38"/>
      <c r="TG544" s="38"/>
      <c r="TH544" s="38"/>
      <c r="TI544" s="38"/>
      <c r="TJ544" s="38"/>
      <c r="TK544" s="38"/>
      <c r="TL544" s="38"/>
      <c r="TM544" s="38"/>
      <c r="TN544" s="38"/>
      <c r="TO544" s="38"/>
      <c r="TP544" s="38"/>
      <c r="TQ544" s="38"/>
      <c r="TR544" s="38"/>
      <c r="TS544" s="38"/>
      <c r="TT544" s="38"/>
      <c r="TU544" s="38"/>
      <c r="TV544" s="38"/>
      <c r="TW544" s="38"/>
      <c r="TX544" s="38"/>
      <c r="TY544" s="38"/>
      <c r="TZ544" s="38"/>
      <c r="UA544" s="38"/>
      <c r="UB544" s="38"/>
      <c r="UC544" s="38"/>
      <c r="UD544" s="38"/>
      <c r="UE544" s="38"/>
      <c r="UF544" s="38"/>
      <c r="UG544" s="38"/>
      <c r="UH544" s="38"/>
      <c r="UI544" s="38"/>
      <c r="UJ544" s="38"/>
      <c r="UK544" s="38"/>
      <c r="UL544" s="38"/>
      <c r="UM544" s="38"/>
      <c r="UN544" s="38"/>
      <c r="UO544" s="38"/>
      <c r="UP544" s="38"/>
      <c r="UQ544" s="38"/>
      <c r="UR544" s="38"/>
      <c r="US544" s="38"/>
      <c r="UT544" s="38"/>
      <c r="UU544" s="38"/>
      <c r="UV544" s="38"/>
      <c r="UW544" s="38"/>
      <c r="UX544" s="38"/>
      <c r="UY544" s="38"/>
      <c r="UZ544" s="38"/>
      <c r="VA544" s="38"/>
      <c r="VB544" s="38"/>
      <c r="VC544" s="38"/>
      <c r="VD544" s="38"/>
      <c r="VE544" s="38"/>
      <c r="VF544" s="38"/>
      <c r="VG544" s="38"/>
      <c r="VH544" s="38"/>
      <c r="VI544" s="38"/>
      <c r="VJ544" s="38"/>
      <c r="VK544" s="38"/>
      <c r="VL544" s="38"/>
      <c r="VM544" s="38"/>
      <c r="VN544" s="38"/>
      <c r="VO544" s="38"/>
      <c r="VP544" s="38"/>
      <c r="VQ544" s="38"/>
      <c r="VR544" s="38"/>
      <c r="VS544" s="38"/>
      <c r="VT544" s="38"/>
      <c r="VU544" s="38"/>
      <c r="VV544" s="38"/>
      <c r="VW544" s="38"/>
      <c r="VX544" s="38"/>
      <c r="VY544" s="38"/>
      <c r="VZ544" s="38"/>
      <c r="WA544" s="38"/>
      <c r="WB544" s="38"/>
      <c r="WC544" s="38"/>
      <c r="WD544" s="38"/>
    </row>
    <row r="545" spans="1:602" s="37" customFormat="1" ht="87.75" customHeight="1">
      <c r="A545" s="507"/>
      <c r="B545" s="527" t="s">
        <v>1018</v>
      </c>
      <c r="C545" s="527" t="s">
        <v>797</v>
      </c>
      <c r="D545" s="50" t="s">
        <v>1006</v>
      </c>
      <c r="E545" s="55" t="s">
        <v>1019</v>
      </c>
      <c r="F545" s="55" t="s">
        <v>136</v>
      </c>
      <c r="G545" s="518">
        <v>44110</v>
      </c>
      <c r="H545" s="55" t="s">
        <v>137</v>
      </c>
      <c r="I545" s="512" t="s">
        <v>14</v>
      </c>
      <c r="J545" s="512" t="s">
        <v>139</v>
      </c>
      <c r="K545" s="512" t="s">
        <v>799</v>
      </c>
      <c r="L545" s="512" t="s">
        <v>146</v>
      </c>
      <c r="M545" s="505">
        <f t="shared" ref="M545:R545" si="85">M546</f>
        <v>74000</v>
      </c>
      <c r="N545" s="505">
        <f t="shared" si="85"/>
        <v>74000</v>
      </c>
      <c r="O545" s="505">
        <f t="shared" si="85"/>
        <v>73000</v>
      </c>
      <c r="P545" s="513">
        <f t="shared" si="85"/>
        <v>73000</v>
      </c>
      <c r="Q545" s="554">
        <f t="shared" si="85"/>
        <v>73000</v>
      </c>
      <c r="R545" s="554">
        <f t="shared" si="85"/>
        <v>73000</v>
      </c>
      <c r="S545" s="514"/>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c r="DG545" s="38"/>
      <c r="DH545" s="38"/>
      <c r="DI545" s="38"/>
      <c r="DJ545" s="38"/>
      <c r="DK545" s="38"/>
      <c r="DL545" s="38"/>
      <c r="DM545" s="38"/>
      <c r="DN545" s="38"/>
      <c r="DO545" s="38"/>
      <c r="DP545" s="38"/>
      <c r="DQ545" s="38"/>
      <c r="DR545" s="38"/>
      <c r="DS545" s="38"/>
      <c r="DT545" s="38"/>
      <c r="DU545" s="38"/>
      <c r="DV545" s="38"/>
      <c r="DW545" s="38"/>
      <c r="DX545" s="38"/>
      <c r="DY545" s="38"/>
      <c r="DZ545" s="38"/>
      <c r="EA545" s="38"/>
      <c r="EB545" s="38"/>
      <c r="EC545" s="38"/>
      <c r="ED545" s="38"/>
      <c r="EE545" s="38"/>
      <c r="EF545" s="38"/>
      <c r="EG545" s="38"/>
      <c r="EH545" s="38"/>
      <c r="EI545" s="38"/>
      <c r="EJ545" s="38"/>
      <c r="EK545" s="38"/>
      <c r="EL545" s="38"/>
      <c r="EM545" s="38"/>
      <c r="EN545" s="38"/>
      <c r="EO545" s="38"/>
      <c r="EP545" s="38"/>
      <c r="EQ545" s="38"/>
      <c r="ER545" s="38"/>
      <c r="ES545" s="38"/>
      <c r="ET545" s="38"/>
      <c r="EU545" s="38"/>
      <c r="EV545" s="38"/>
      <c r="EW545" s="38"/>
      <c r="EX545" s="38"/>
      <c r="EY545" s="38"/>
      <c r="EZ545" s="38"/>
      <c r="FA545" s="38"/>
      <c r="FB545" s="38"/>
      <c r="FC545" s="38"/>
      <c r="FD545" s="38"/>
      <c r="FE545" s="38"/>
      <c r="FF545" s="38"/>
      <c r="FG545" s="38"/>
      <c r="FH545" s="38"/>
      <c r="FI545" s="38"/>
      <c r="FJ545" s="38"/>
      <c r="FK545" s="38"/>
      <c r="FL545" s="38"/>
      <c r="FM545" s="38"/>
      <c r="FN545" s="38"/>
      <c r="FO545" s="38"/>
      <c r="FP545" s="38"/>
      <c r="FQ545" s="38"/>
      <c r="FR545" s="38"/>
      <c r="FS545" s="38"/>
      <c r="FT545" s="38"/>
      <c r="FU545" s="38"/>
      <c r="FV545" s="38"/>
      <c r="FW545" s="38"/>
      <c r="FX545" s="38"/>
      <c r="FY545" s="38"/>
      <c r="FZ545" s="38"/>
      <c r="GA545" s="38"/>
      <c r="GB545" s="38"/>
      <c r="GC545" s="38"/>
      <c r="GD545" s="38"/>
      <c r="GE545" s="38"/>
      <c r="GF545" s="38"/>
      <c r="GG545" s="38"/>
      <c r="GH545" s="38"/>
      <c r="GI545" s="38"/>
      <c r="GJ545" s="38"/>
      <c r="GK545" s="38"/>
      <c r="GL545" s="38"/>
      <c r="GM545" s="38"/>
      <c r="GN545" s="38"/>
      <c r="GO545" s="38"/>
      <c r="GP545" s="38"/>
      <c r="GQ545" s="38"/>
      <c r="GR545" s="38"/>
      <c r="GS545" s="38"/>
      <c r="GT545" s="38"/>
      <c r="GU545" s="38"/>
      <c r="GV545" s="38"/>
      <c r="GW545" s="38"/>
      <c r="GX545" s="38"/>
      <c r="GY545" s="38"/>
      <c r="GZ545" s="38"/>
      <c r="HA545" s="38"/>
      <c r="HB545" s="38"/>
      <c r="HC545" s="38"/>
      <c r="HD545" s="38"/>
      <c r="HE545" s="38"/>
      <c r="HF545" s="38"/>
      <c r="HG545" s="38"/>
      <c r="HH545" s="38"/>
      <c r="HI545" s="38"/>
      <c r="HJ545" s="38"/>
      <c r="HK545" s="38"/>
      <c r="HL545" s="38"/>
      <c r="HM545" s="38"/>
      <c r="HN545" s="38"/>
      <c r="HO545" s="38"/>
      <c r="HP545" s="38"/>
      <c r="HQ545" s="38"/>
      <c r="HR545" s="38"/>
      <c r="HS545" s="38"/>
      <c r="HT545" s="38"/>
      <c r="HU545" s="38"/>
      <c r="HV545" s="38"/>
      <c r="HW545" s="38"/>
      <c r="HX545" s="38"/>
      <c r="HY545" s="38"/>
      <c r="HZ545" s="38"/>
      <c r="IA545" s="38"/>
      <c r="IB545" s="38"/>
      <c r="IC545" s="38"/>
      <c r="ID545" s="38"/>
      <c r="IE545" s="38"/>
      <c r="IF545" s="38"/>
      <c r="IG545" s="38"/>
      <c r="IH545" s="38"/>
      <c r="II545" s="38"/>
      <c r="IJ545" s="38"/>
      <c r="IK545" s="38"/>
      <c r="IL545" s="38"/>
      <c r="IM545" s="38"/>
      <c r="IN545" s="38"/>
      <c r="IO545" s="38"/>
      <c r="IP545" s="38"/>
      <c r="IQ545" s="38"/>
      <c r="IR545" s="38"/>
      <c r="IS545" s="38"/>
      <c r="IT545" s="38"/>
      <c r="IU545" s="38"/>
      <c r="IV545" s="38"/>
      <c r="IW545" s="38"/>
      <c r="IX545" s="38"/>
      <c r="IY545" s="38"/>
      <c r="IZ545" s="38"/>
      <c r="JA545" s="38"/>
      <c r="JB545" s="38"/>
      <c r="JC545" s="38"/>
      <c r="JD545" s="38"/>
      <c r="JE545" s="38"/>
      <c r="JF545" s="38"/>
      <c r="JG545" s="38"/>
      <c r="JH545" s="38"/>
      <c r="JI545" s="38"/>
      <c r="JJ545" s="38"/>
      <c r="JK545" s="38"/>
      <c r="JL545" s="38"/>
      <c r="JM545" s="38"/>
      <c r="JN545" s="38"/>
      <c r="JO545" s="38"/>
      <c r="JP545" s="38"/>
      <c r="JQ545" s="38"/>
      <c r="JR545" s="38"/>
      <c r="JS545" s="38"/>
      <c r="JT545" s="38"/>
      <c r="JU545" s="38"/>
      <c r="JV545" s="38"/>
      <c r="JW545" s="38"/>
      <c r="JX545" s="38"/>
      <c r="JY545" s="38"/>
      <c r="JZ545" s="38"/>
      <c r="KA545" s="38"/>
      <c r="KB545" s="38"/>
      <c r="KC545" s="38"/>
      <c r="KD545" s="38"/>
      <c r="KE545" s="38"/>
      <c r="KF545" s="38"/>
      <c r="KG545" s="38"/>
      <c r="KH545" s="38"/>
      <c r="KI545" s="38"/>
      <c r="KJ545" s="38"/>
      <c r="KK545" s="38"/>
      <c r="KL545" s="38"/>
      <c r="KM545" s="38"/>
      <c r="KN545" s="38"/>
      <c r="KO545" s="38"/>
      <c r="KP545" s="38"/>
      <c r="KQ545" s="38"/>
      <c r="KR545" s="38"/>
      <c r="KS545" s="38"/>
      <c r="KT545" s="38"/>
      <c r="KU545" s="38"/>
      <c r="KV545" s="38"/>
      <c r="KW545" s="38"/>
      <c r="KX545" s="38"/>
      <c r="KY545" s="38"/>
      <c r="KZ545" s="38"/>
      <c r="LA545" s="38"/>
      <c r="LB545" s="38"/>
      <c r="LC545" s="38"/>
      <c r="LD545" s="38"/>
      <c r="LE545" s="38"/>
      <c r="LF545" s="38"/>
      <c r="LG545" s="38"/>
      <c r="LH545" s="38"/>
      <c r="LI545" s="38"/>
      <c r="LJ545" s="38"/>
      <c r="LK545" s="38"/>
      <c r="LL545" s="38"/>
      <c r="LM545" s="38"/>
      <c r="LN545" s="38"/>
      <c r="LO545" s="38"/>
      <c r="LP545" s="38"/>
      <c r="LQ545" s="38"/>
      <c r="LR545" s="38"/>
      <c r="LS545" s="38"/>
      <c r="LT545" s="38"/>
      <c r="LU545" s="38"/>
      <c r="LV545" s="38"/>
      <c r="LW545" s="38"/>
      <c r="LX545" s="38"/>
      <c r="LY545" s="38"/>
      <c r="LZ545" s="38"/>
      <c r="MA545" s="38"/>
      <c r="MB545" s="38"/>
      <c r="MC545" s="38"/>
      <c r="MD545" s="38"/>
      <c r="ME545" s="38"/>
      <c r="MF545" s="38"/>
      <c r="MG545" s="38"/>
      <c r="MH545" s="38"/>
      <c r="MI545" s="38"/>
      <c r="MJ545" s="38"/>
      <c r="MK545" s="38"/>
      <c r="ML545" s="38"/>
      <c r="MM545" s="38"/>
      <c r="MN545" s="38"/>
      <c r="MO545" s="38"/>
      <c r="MP545" s="38"/>
      <c r="MQ545" s="38"/>
      <c r="MR545" s="38"/>
      <c r="MS545" s="38"/>
      <c r="MT545" s="38"/>
      <c r="MU545" s="38"/>
      <c r="MV545" s="38"/>
      <c r="MW545" s="38"/>
      <c r="MX545" s="38"/>
      <c r="MY545" s="38"/>
      <c r="MZ545" s="38"/>
      <c r="NA545" s="38"/>
      <c r="NB545" s="38"/>
      <c r="NC545" s="38"/>
      <c r="ND545" s="38"/>
      <c r="NE545" s="38"/>
      <c r="NF545" s="38"/>
      <c r="NG545" s="38"/>
      <c r="NH545" s="38"/>
      <c r="NI545" s="38"/>
      <c r="NJ545" s="38"/>
      <c r="NK545" s="38"/>
      <c r="NL545" s="38"/>
      <c r="NM545" s="38"/>
      <c r="NN545" s="38"/>
      <c r="NO545" s="38"/>
      <c r="NP545" s="38"/>
      <c r="NQ545" s="38"/>
      <c r="NR545" s="38"/>
      <c r="NS545" s="38"/>
      <c r="NT545" s="38"/>
      <c r="NU545" s="38"/>
      <c r="NV545" s="38"/>
      <c r="NW545" s="38"/>
      <c r="NX545" s="38"/>
      <c r="NY545" s="38"/>
      <c r="NZ545" s="38"/>
      <c r="OA545" s="38"/>
      <c r="OB545" s="38"/>
      <c r="OC545" s="38"/>
      <c r="OD545" s="38"/>
      <c r="OE545" s="38"/>
      <c r="OF545" s="38"/>
      <c r="OG545" s="38"/>
      <c r="OH545" s="38"/>
      <c r="OI545" s="38"/>
      <c r="OJ545" s="38"/>
      <c r="OK545" s="38"/>
      <c r="OL545" s="38"/>
      <c r="OM545" s="38"/>
      <c r="ON545" s="38"/>
      <c r="OO545" s="38"/>
      <c r="OP545" s="38"/>
      <c r="OQ545" s="38"/>
      <c r="OR545" s="38"/>
      <c r="OS545" s="38"/>
      <c r="OT545" s="38"/>
      <c r="OU545" s="38"/>
      <c r="OV545" s="38"/>
      <c r="OW545" s="38"/>
      <c r="OX545" s="38"/>
      <c r="OY545" s="38"/>
      <c r="OZ545" s="38"/>
      <c r="PA545" s="38"/>
      <c r="PB545" s="38"/>
      <c r="PC545" s="38"/>
      <c r="PD545" s="38"/>
      <c r="PE545" s="38"/>
      <c r="PF545" s="38"/>
      <c r="PG545" s="38"/>
      <c r="PH545" s="38"/>
      <c r="PI545" s="38"/>
      <c r="PJ545" s="38"/>
      <c r="PK545" s="38"/>
      <c r="PL545" s="38"/>
      <c r="PM545" s="38"/>
      <c r="PN545" s="38"/>
      <c r="PO545" s="38"/>
      <c r="PP545" s="38"/>
      <c r="PQ545" s="38"/>
      <c r="PR545" s="38"/>
      <c r="PS545" s="38"/>
      <c r="PT545" s="38"/>
      <c r="PU545" s="38"/>
      <c r="PV545" s="38"/>
      <c r="PW545" s="38"/>
      <c r="PX545" s="38"/>
      <c r="PY545" s="38"/>
      <c r="PZ545" s="38"/>
      <c r="QA545" s="38"/>
      <c r="QB545" s="38"/>
      <c r="QC545" s="38"/>
      <c r="QD545" s="38"/>
      <c r="QE545" s="38"/>
      <c r="QF545" s="38"/>
      <c r="QG545" s="38"/>
      <c r="QH545" s="38"/>
      <c r="QI545" s="38"/>
      <c r="QJ545" s="38"/>
      <c r="QK545" s="38"/>
      <c r="QL545" s="38"/>
      <c r="QM545" s="38"/>
      <c r="QN545" s="38"/>
      <c r="QO545" s="38"/>
      <c r="QP545" s="38"/>
      <c r="QQ545" s="38"/>
      <c r="QR545" s="38"/>
      <c r="QS545" s="38"/>
      <c r="QT545" s="38"/>
      <c r="QU545" s="38"/>
      <c r="QV545" s="38"/>
      <c r="QW545" s="38"/>
      <c r="QX545" s="38"/>
      <c r="QY545" s="38"/>
      <c r="QZ545" s="38"/>
      <c r="RA545" s="38"/>
      <c r="RB545" s="38"/>
      <c r="RC545" s="38"/>
      <c r="RD545" s="38"/>
      <c r="RE545" s="38"/>
      <c r="RF545" s="38"/>
      <c r="RG545" s="38"/>
      <c r="RH545" s="38"/>
      <c r="RI545" s="38"/>
      <c r="RJ545" s="38"/>
      <c r="RK545" s="38"/>
      <c r="RL545" s="38"/>
      <c r="RM545" s="38"/>
      <c r="RN545" s="38"/>
      <c r="RO545" s="38"/>
      <c r="RP545" s="38"/>
      <c r="RQ545" s="38"/>
      <c r="RR545" s="38"/>
      <c r="RS545" s="38"/>
      <c r="RT545" s="38"/>
      <c r="RU545" s="38"/>
      <c r="RV545" s="38"/>
      <c r="RW545" s="38"/>
      <c r="RX545" s="38"/>
      <c r="RY545" s="38"/>
      <c r="RZ545" s="38"/>
      <c r="SA545" s="38"/>
      <c r="SB545" s="38"/>
      <c r="SC545" s="38"/>
      <c r="SD545" s="38"/>
      <c r="SE545" s="38"/>
      <c r="SF545" s="38"/>
      <c r="SG545" s="38"/>
      <c r="SH545" s="38"/>
      <c r="SI545" s="38"/>
      <c r="SJ545" s="38"/>
      <c r="SK545" s="38"/>
      <c r="SL545" s="38"/>
      <c r="SM545" s="38"/>
      <c r="SN545" s="38"/>
      <c r="SO545" s="38"/>
      <c r="SP545" s="38"/>
      <c r="SQ545" s="38"/>
      <c r="SR545" s="38"/>
      <c r="SS545" s="38"/>
      <c r="ST545" s="38"/>
      <c r="SU545" s="38"/>
      <c r="SV545" s="38"/>
      <c r="SW545" s="38"/>
      <c r="SX545" s="38"/>
      <c r="SY545" s="38"/>
      <c r="SZ545" s="38"/>
      <c r="TA545" s="38"/>
      <c r="TB545" s="38"/>
      <c r="TC545" s="38"/>
      <c r="TD545" s="38"/>
      <c r="TE545" s="38"/>
      <c r="TF545" s="38"/>
      <c r="TG545" s="38"/>
      <c r="TH545" s="38"/>
      <c r="TI545" s="38"/>
      <c r="TJ545" s="38"/>
      <c r="TK545" s="38"/>
      <c r="TL545" s="38"/>
      <c r="TM545" s="38"/>
      <c r="TN545" s="38"/>
      <c r="TO545" s="38"/>
      <c r="TP545" s="38"/>
      <c r="TQ545" s="38"/>
      <c r="TR545" s="38"/>
      <c r="TS545" s="38"/>
      <c r="TT545" s="38"/>
      <c r="TU545" s="38"/>
      <c r="TV545" s="38"/>
      <c r="TW545" s="38"/>
      <c r="TX545" s="38"/>
      <c r="TY545" s="38"/>
      <c r="TZ545" s="38"/>
      <c r="UA545" s="38"/>
      <c r="UB545" s="38"/>
      <c r="UC545" s="38"/>
      <c r="UD545" s="38"/>
      <c r="UE545" s="38"/>
      <c r="UF545" s="38"/>
      <c r="UG545" s="38"/>
      <c r="UH545" s="38"/>
      <c r="UI545" s="38"/>
      <c r="UJ545" s="38"/>
      <c r="UK545" s="38"/>
      <c r="UL545" s="38"/>
      <c r="UM545" s="38"/>
      <c r="UN545" s="38"/>
      <c r="UO545" s="38"/>
      <c r="UP545" s="38"/>
      <c r="UQ545" s="38"/>
      <c r="UR545" s="38"/>
      <c r="US545" s="38"/>
      <c r="UT545" s="38"/>
      <c r="UU545" s="38"/>
      <c r="UV545" s="38"/>
      <c r="UW545" s="38"/>
      <c r="UX545" s="38"/>
      <c r="UY545" s="38"/>
      <c r="UZ545" s="38"/>
      <c r="VA545" s="38"/>
      <c r="VB545" s="38"/>
      <c r="VC545" s="38"/>
      <c r="VD545" s="38"/>
      <c r="VE545" s="38"/>
      <c r="VF545" s="38"/>
      <c r="VG545" s="38"/>
      <c r="VH545" s="38"/>
      <c r="VI545" s="38"/>
      <c r="VJ545" s="38"/>
      <c r="VK545" s="38"/>
      <c r="VL545" s="38"/>
      <c r="VM545" s="38"/>
      <c r="VN545" s="38"/>
      <c r="VO545" s="38"/>
      <c r="VP545" s="38"/>
      <c r="VQ545" s="38"/>
      <c r="VR545" s="38"/>
      <c r="VS545" s="38"/>
      <c r="VT545" s="38"/>
      <c r="VU545" s="38"/>
      <c r="VV545" s="38"/>
      <c r="VW545" s="38"/>
      <c r="VX545" s="38"/>
      <c r="VY545" s="38"/>
      <c r="VZ545" s="38"/>
      <c r="WA545" s="38"/>
      <c r="WB545" s="38"/>
      <c r="WC545" s="38"/>
      <c r="WD545" s="38"/>
    </row>
    <row r="546" spans="1:602" s="37" customFormat="1" ht="72" customHeight="1">
      <c r="A546" s="507"/>
      <c r="B546" s="76"/>
      <c r="C546" s="530"/>
      <c r="D546" s="531"/>
      <c r="E546" s="56"/>
      <c r="F546" s="56"/>
      <c r="G546" s="556"/>
      <c r="H546" s="56"/>
      <c r="I546" s="519" t="s">
        <v>14</v>
      </c>
      <c r="J546" s="519" t="s">
        <v>139</v>
      </c>
      <c r="K546" s="519" t="s">
        <v>799</v>
      </c>
      <c r="L546" s="519" t="s">
        <v>144</v>
      </c>
      <c r="M546" s="520">
        <v>74000</v>
      </c>
      <c r="N546" s="520">
        <v>74000</v>
      </c>
      <c r="O546" s="520">
        <v>73000</v>
      </c>
      <c r="P546" s="521">
        <v>73000</v>
      </c>
      <c r="Q546" s="522">
        <v>73000</v>
      </c>
      <c r="R546" s="522">
        <v>73000</v>
      </c>
      <c r="S546" s="514">
        <v>3</v>
      </c>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c r="DG546" s="38"/>
      <c r="DH546" s="38"/>
      <c r="DI546" s="38"/>
      <c r="DJ546" s="38"/>
      <c r="DK546" s="38"/>
      <c r="DL546" s="38"/>
      <c r="DM546" s="38"/>
      <c r="DN546" s="38"/>
      <c r="DO546" s="38"/>
      <c r="DP546" s="38"/>
      <c r="DQ546" s="38"/>
      <c r="DR546" s="38"/>
      <c r="DS546" s="38"/>
      <c r="DT546" s="38"/>
      <c r="DU546" s="38"/>
      <c r="DV546" s="38"/>
      <c r="DW546" s="38"/>
      <c r="DX546" s="38"/>
      <c r="DY546" s="38"/>
      <c r="DZ546" s="38"/>
      <c r="EA546" s="38"/>
      <c r="EB546" s="38"/>
      <c r="EC546" s="38"/>
      <c r="ED546" s="38"/>
      <c r="EE546" s="38"/>
      <c r="EF546" s="38"/>
      <c r="EG546" s="38"/>
      <c r="EH546" s="38"/>
      <c r="EI546" s="38"/>
      <c r="EJ546" s="38"/>
      <c r="EK546" s="38"/>
      <c r="EL546" s="38"/>
      <c r="EM546" s="38"/>
      <c r="EN546" s="38"/>
      <c r="EO546" s="38"/>
      <c r="EP546" s="38"/>
      <c r="EQ546" s="38"/>
      <c r="ER546" s="38"/>
      <c r="ES546" s="38"/>
      <c r="ET546" s="38"/>
      <c r="EU546" s="38"/>
      <c r="EV546" s="38"/>
      <c r="EW546" s="38"/>
      <c r="EX546" s="38"/>
      <c r="EY546" s="38"/>
      <c r="EZ546" s="38"/>
      <c r="FA546" s="38"/>
      <c r="FB546" s="38"/>
      <c r="FC546" s="38"/>
      <c r="FD546" s="38"/>
      <c r="FE546" s="38"/>
      <c r="FF546" s="38"/>
      <c r="FG546" s="38"/>
      <c r="FH546" s="38"/>
      <c r="FI546" s="38"/>
      <c r="FJ546" s="38"/>
      <c r="FK546" s="38"/>
      <c r="FL546" s="38"/>
      <c r="FM546" s="38"/>
      <c r="FN546" s="38"/>
      <c r="FO546" s="38"/>
      <c r="FP546" s="38"/>
      <c r="FQ546" s="38"/>
      <c r="FR546" s="38"/>
      <c r="FS546" s="38"/>
      <c r="FT546" s="38"/>
      <c r="FU546" s="38"/>
      <c r="FV546" s="38"/>
      <c r="FW546" s="38"/>
      <c r="FX546" s="38"/>
      <c r="FY546" s="38"/>
      <c r="FZ546" s="38"/>
      <c r="GA546" s="38"/>
      <c r="GB546" s="38"/>
      <c r="GC546" s="38"/>
      <c r="GD546" s="38"/>
      <c r="GE546" s="38"/>
      <c r="GF546" s="38"/>
      <c r="GG546" s="38"/>
      <c r="GH546" s="38"/>
      <c r="GI546" s="38"/>
      <c r="GJ546" s="38"/>
      <c r="GK546" s="38"/>
      <c r="GL546" s="38"/>
      <c r="GM546" s="38"/>
      <c r="GN546" s="38"/>
      <c r="GO546" s="38"/>
      <c r="GP546" s="38"/>
      <c r="GQ546" s="38"/>
      <c r="GR546" s="38"/>
      <c r="GS546" s="38"/>
      <c r="GT546" s="38"/>
      <c r="GU546" s="38"/>
      <c r="GV546" s="38"/>
      <c r="GW546" s="38"/>
      <c r="GX546" s="38"/>
      <c r="GY546" s="38"/>
      <c r="GZ546" s="38"/>
      <c r="HA546" s="38"/>
      <c r="HB546" s="38"/>
      <c r="HC546" s="38"/>
      <c r="HD546" s="38"/>
      <c r="HE546" s="38"/>
      <c r="HF546" s="38"/>
      <c r="HG546" s="38"/>
      <c r="HH546" s="38"/>
      <c r="HI546" s="38"/>
      <c r="HJ546" s="38"/>
      <c r="HK546" s="38"/>
      <c r="HL546" s="38"/>
      <c r="HM546" s="38"/>
      <c r="HN546" s="38"/>
      <c r="HO546" s="38"/>
      <c r="HP546" s="38"/>
      <c r="HQ546" s="38"/>
      <c r="HR546" s="38"/>
      <c r="HS546" s="38"/>
      <c r="HT546" s="38"/>
      <c r="HU546" s="38"/>
      <c r="HV546" s="38"/>
      <c r="HW546" s="38"/>
      <c r="HX546" s="38"/>
      <c r="HY546" s="38"/>
      <c r="HZ546" s="38"/>
      <c r="IA546" s="38"/>
      <c r="IB546" s="38"/>
      <c r="IC546" s="38"/>
      <c r="ID546" s="38"/>
      <c r="IE546" s="38"/>
      <c r="IF546" s="38"/>
      <c r="IG546" s="38"/>
      <c r="IH546" s="38"/>
      <c r="II546" s="38"/>
      <c r="IJ546" s="38"/>
      <c r="IK546" s="38"/>
      <c r="IL546" s="38"/>
      <c r="IM546" s="38"/>
      <c r="IN546" s="38"/>
      <c r="IO546" s="38"/>
      <c r="IP546" s="38"/>
      <c r="IQ546" s="38"/>
      <c r="IR546" s="38"/>
      <c r="IS546" s="38"/>
      <c r="IT546" s="38"/>
      <c r="IU546" s="38"/>
      <c r="IV546" s="38"/>
      <c r="IW546" s="38"/>
      <c r="IX546" s="38"/>
      <c r="IY546" s="38"/>
      <c r="IZ546" s="38"/>
      <c r="JA546" s="38"/>
      <c r="JB546" s="38"/>
      <c r="JC546" s="38"/>
      <c r="JD546" s="38"/>
      <c r="JE546" s="38"/>
      <c r="JF546" s="38"/>
      <c r="JG546" s="38"/>
      <c r="JH546" s="38"/>
      <c r="JI546" s="38"/>
      <c r="JJ546" s="38"/>
      <c r="JK546" s="38"/>
      <c r="JL546" s="38"/>
      <c r="JM546" s="38"/>
      <c r="JN546" s="38"/>
      <c r="JO546" s="38"/>
      <c r="JP546" s="38"/>
      <c r="JQ546" s="38"/>
      <c r="JR546" s="38"/>
      <c r="JS546" s="38"/>
      <c r="JT546" s="38"/>
      <c r="JU546" s="38"/>
      <c r="JV546" s="38"/>
      <c r="JW546" s="38"/>
      <c r="JX546" s="38"/>
      <c r="JY546" s="38"/>
      <c r="JZ546" s="38"/>
      <c r="KA546" s="38"/>
      <c r="KB546" s="38"/>
      <c r="KC546" s="38"/>
      <c r="KD546" s="38"/>
      <c r="KE546" s="38"/>
      <c r="KF546" s="38"/>
      <c r="KG546" s="38"/>
      <c r="KH546" s="38"/>
      <c r="KI546" s="38"/>
      <c r="KJ546" s="38"/>
      <c r="KK546" s="38"/>
      <c r="KL546" s="38"/>
      <c r="KM546" s="38"/>
      <c r="KN546" s="38"/>
      <c r="KO546" s="38"/>
      <c r="KP546" s="38"/>
      <c r="KQ546" s="38"/>
      <c r="KR546" s="38"/>
      <c r="KS546" s="38"/>
      <c r="KT546" s="38"/>
      <c r="KU546" s="38"/>
      <c r="KV546" s="38"/>
      <c r="KW546" s="38"/>
      <c r="KX546" s="38"/>
      <c r="KY546" s="38"/>
      <c r="KZ546" s="38"/>
      <c r="LA546" s="38"/>
      <c r="LB546" s="38"/>
      <c r="LC546" s="38"/>
      <c r="LD546" s="38"/>
      <c r="LE546" s="38"/>
      <c r="LF546" s="38"/>
      <c r="LG546" s="38"/>
      <c r="LH546" s="38"/>
      <c r="LI546" s="38"/>
      <c r="LJ546" s="38"/>
      <c r="LK546" s="38"/>
      <c r="LL546" s="38"/>
      <c r="LM546" s="38"/>
      <c r="LN546" s="38"/>
      <c r="LO546" s="38"/>
      <c r="LP546" s="38"/>
      <c r="LQ546" s="38"/>
      <c r="LR546" s="38"/>
      <c r="LS546" s="38"/>
      <c r="LT546" s="38"/>
      <c r="LU546" s="38"/>
      <c r="LV546" s="38"/>
      <c r="LW546" s="38"/>
      <c r="LX546" s="38"/>
      <c r="LY546" s="38"/>
      <c r="LZ546" s="38"/>
      <c r="MA546" s="38"/>
      <c r="MB546" s="38"/>
      <c r="MC546" s="38"/>
      <c r="MD546" s="38"/>
      <c r="ME546" s="38"/>
      <c r="MF546" s="38"/>
      <c r="MG546" s="38"/>
      <c r="MH546" s="38"/>
      <c r="MI546" s="38"/>
      <c r="MJ546" s="38"/>
      <c r="MK546" s="38"/>
      <c r="ML546" s="38"/>
      <c r="MM546" s="38"/>
      <c r="MN546" s="38"/>
      <c r="MO546" s="38"/>
      <c r="MP546" s="38"/>
      <c r="MQ546" s="38"/>
      <c r="MR546" s="38"/>
      <c r="MS546" s="38"/>
      <c r="MT546" s="38"/>
      <c r="MU546" s="38"/>
      <c r="MV546" s="38"/>
      <c r="MW546" s="38"/>
      <c r="MX546" s="38"/>
      <c r="MY546" s="38"/>
      <c r="MZ546" s="38"/>
      <c r="NA546" s="38"/>
      <c r="NB546" s="38"/>
      <c r="NC546" s="38"/>
      <c r="ND546" s="38"/>
      <c r="NE546" s="38"/>
      <c r="NF546" s="38"/>
      <c r="NG546" s="38"/>
      <c r="NH546" s="38"/>
      <c r="NI546" s="38"/>
      <c r="NJ546" s="38"/>
      <c r="NK546" s="38"/>
      <c r="NL546" s="38"/>
      <c r="NM546" s="38"/>
      <c r="NN546" s="38"/>
      <c r="NO546" s="38"/>
      <c r="NP546" s="38"/>
      <c r="NQ546" s="38"/>
      <c r="NR546" s="38"/>
      <c r="NS546" s="38"/>
      <c r="NT546" s="38"/>
      <c r="NU546" s="38"/>
      <c r="NV546" s="38"/>
      <c r="NW546" s="38"/>
      <c r="NX546" s="38"/>
      <c r="NY546" s="38"/>
      <c r="NZ546" s="38"/>
      <c r="OA546" s="38"/>
      <c r="OB546" s="38"/>
      <c r="OC546" s="38"/>
      <c r="OD546" s="38"/>
      <c r="OE546" s="38"/>
      <c r="OF546" s="38"/>
      <c r="OG546" s="38"/>
      <c r="OH546" s="38"/>
      <c r="OI546" s="38"/>
      <c r="OJ546" s="38"/>
      <c r="OK546" s="38"/>
      <c r="OL546" s="38"/>
      <c r="OM546" s="38"/>
      <c r="ON546" s="38"/>
      <c r="OO546" s="38"/>
      <c r="OP546" s="38"/>
      <c r="OQ546" s="38"/>
      <c r="OR546" s="38"/>
      <c r="OS546" s="38"/>
      <c r="OT546" s="38"/>
      <c r="OU546" s="38"/>
      <c r="OV546" s="38"/>
      <c r="OW546" s="38"/>
      <c r="OX546" s="38"/>
      <c r="OY546" s="38"/>
      <c r="OZ546" s="38"/>
      <c r="PA546" s="38"/>
      <c r="PB546" s="38"/>
      <c r="PC546" s="38"/>
      <c r="PD546" s="38"/>
      <c r="PE546" s="38"/>
      <c r="PF546" s="38"/>
      <c r="PG546" s="38"/>
      <c r="PH546" s="38"/>
      <c r="PI546" s="38"/>
      <c r="PJ546" s="38"/>
      <c r="PK546" s="38"/>
      <c r="PL546" s="38"/>
      <c r="PM546" s="38"/>
      <c r="PN546" s="38"/>
      <c r="PO546" s="38"/>
      <c r="PP546" s="38"/>
      <c r="PQ546" s="38"/>
      <c r="PR546" s="38"/>
      <c r="PS546" s="38"/>
      <c r="PT546" s="38"/>
      <c r="PU546" s="38"/>
      <c r="PV546" s="38"/>
      <c r="PW546" s="38"/>
      <c r="PX546" s="38"/>
      <c r="PY546" s="38"/>
      <c r="PZ546" s="38"/>
      <c r="QA546" s="38"/>
      <c r="QB546" s="38"/>
      <c r="QC546" s="38"/>
      <c r="QD546" s="38"/>
      <c r="QE546" s="38"/>
      <c r="QF546" s="38"/>
      <c r="QG546" s="38"/>
      <c r="QH546" s="38"/>
      <c r="QI546" s="38"/>
      <c r="QJ546" s="38"/>
      <c r="QK546" s="38"/>
      <c r="QL546" s="38"/>
      <c r="QM546" s="38"/>
      <c r="QN546" s="38"/>
      <c r="QO546" s="38"/>
      <c r="QP546" s="38"/>
      <c r="QQ546" s="38"/>
      <c r="QR546" s="38"/>
      <c r="QS546" s="38"/>
      <c r="QT546" s="38"/>
      <c r="QU546" s="38"/>
      <c r="QV546" s="38"/>
      <c r="QW546" s="38"/>
      <c r="QX546" s="38"/>
      <c r="QY546" s="38"/>
      <c r="QZ546" s="38"/>
      <c r="RA546" s="38"/>
      <c r="RB546" s="38"/>
      <c r="RC546" s="38"/>
      <c r="RD546" s="38"/>
      <c r="RE546" s="38"/>
      <c r="RF546" s="38"/>
      <c r="RG546" s="38"/>
      <c r="RH546" s="38"/>
      <c r="RI546" s="38"/>
      <c r="RJ546" s="38"/>
      <c r="RK546" s="38"/>
      <c r="RL546" s="38"/>
      <c r="RM546" s="38"/>
      <c r="RN546" s="38"/>
      <c r="RO546" s="38"/>
      <c r="RP546" s="38"/>
      <c r="RQ546" s="38"/>
      <c r="RR546" s="38"/>
      <c r="RS546" s="38"/>
      <c r="RT546" s="38"/>
      <c r="RU546" s="38"/>
      <c r="RV546" s="38"/>
      <c r="RW546" s="38"/>
      <c r="RX546" s="38"/>
      <c r="RY546" s="38"/>
      <c r="RZ546" s="38"/>
      <c r="SA546" s="38"/>
      <c r="SB546" s="38"/>
      <c r="SC546" s="38"/>
      <c r="SD546" s="38"/>
      <c r="SE546" s="38"/>
      <c r="SF546" s="38"/>
      <c r="SG546" s="38"/>
      <c r="SH546" s="38"/>
      <c r="SI546" s="38"/>
      <c r="SJ546" s="38"/>
      <c r="SK546" s="38"/>
      <c r="SL546" s="38"/>
      <c r="SM546" s="38"/>
      <c r="SN546" s="38"/>
      <c r="SO546" s="38"/>
      <c r="SP546" s="38"/>
      <c r="SQ546" s="38"/>
      <c r="SR546" s="38"/>
      <c r="SS546" s="38"/>
      <c r="ST546" s="38"/>
      <c r="SU546" s="38"/>
      <c r="SV546" s="38"/>
      <c r="SW546" s="38"/>
      <c r="SX546" s="38"/>
      <c r="SY546" s="38"/>
      <c r="SZ546" s="38"/>
      <c r="TA546" s="38"/>
      <c r="TB546" s="38"/>
      <c r="TC546" s="38"/>
      <c r="TD546" s="38"/>
      <c r="TE546" s="38"/>
      <c r="TF546" s="38"/>
      <c r="TG546" s="38"/>
      <c r="TH546" s="38"/>
      <c r="TI546" s="38"/>
      <c r="TJ546" s="38"/>
      <c r="TK546" s="38"/>
      <c r="TL546" s="38"/>
      <c r="TM546" s="38"/>
      <c r="TN546" s="38"/>
      <c r="TO546" s="38"/>
      <c r="TP546" s="38"/>
      <c r="TQ546" s="38"/>
      <c r="TR546" s="38"/>
      <c r="TS546" s="38"/>
      <c r="TT546" s="38"/>
      <c r="TU546" s="38"/>
      <c r="TV546" s="38"/>
      <c r="TW546" s="38"/>
      <c r="TX546" s="38"/>
      <c r="TY546" s="38"/>
      <c r="TZ546" s="38"/>
      <c r="UA546" s="38"/>
      <c r="UB546" s="38"/>
      <c r="UC546" s="38"/>
      <c r="UD546" s="38"/>
      <c r="UE546" s="38"/>
      <c r="UF546" s="38"/>
      <c r="UG546" s="38"/>
      <c r="UH546" s="38"/>
      <c r="UI546" s="38"/>
      <c r="UJ546" s="38"/>
      <c r="UK546" s="38"/>
      <c r="UL546" s="38"/>
      <c r="UM546" s="38"/>
      <c r="UN546" s="38"/>
      <c r="UO546" s="38"/>
      <c r="UP546" s="38"/>
      <c r="UQ546" s="38"/>
      <c r="UR546" s="38"/>
      <c r="US546" s="38"/>
      <c r="UT546" s="38"/>
      <c r="UU546" s="38"/>
      <c r="UV546" s="38"/>
      <c r="UW546" s="38"/>
      <c r="UX546" s="38"/>
      <c r="UY546" s="38"/>
      <c r="UZ546" s="38"/>
      <c r="VA546" s="38"/>
      <c r="VB546" s="38"/>
      <c r="VC546" s="38"/>
      <c r="VD546" s="38"/>
      <c r="VE546" s="38"/>
      <c r="VF546" s="38"/>
      <c r="VG546" s="38"/>
      <c r="VH546" s="38"/>
      <c r="VI546" s="38"/>
      <c r="VJ546" s="38"/>
      <c r="VK546" s="38"/>
      <c r="VL546" s="38"/>
      <c r="VM546" s="38"/>
      <c r="VN546" s="38"/>
      <c r="VO546" s="38"/>
      <c r="VP546" s="38"/>
      <c r="VQ546" s="38"/>
      <c r="VR546" s="38"/>
      <c r="VS546" s="38"/>
      <c r="VT546" s="38"/>
      <c r="VU546" s="38"/>
      <c r="VV546" s="38"/>
      <c r="VW546" s="38"/>
      <c r="VX546" s="38"/>
      <c r="VY546" s="38"/>
      <c r="VZ546" s="38"/>
      <c r="WA546" s="38"/>
      <c r="WB546" s="38"/>
      <c r="WC546" s="38"/>
      <c r="WD546" s="38"/>
    </row>
    <row r="547" spans="1:602" s="37" customFormat="1" ht="72" customHeight="1">
      <c r="A547" s="507"/>
      <c r="B547" s="527" t="s">
        <v>1020</v>
      </c>
      <c r="C547" s="530"/>
      <c r="D547" s="531"/>
      <c r="E547" s="56"/>
      <c r="F547" s="56"/>
      <c r="G547" s="556"/>
      <c r="H547" s="56"/>
      <c r="I547" s="512" t="s">
        <v>3</v>
      </c>
      <c r="J547" s="512" t="s">
        <v>4</v>
      </c>
      <c r="K547" s="512" t="s">
        <v>799</v>
      </c>
      <c r="L547" s="512" t="s">
        <v>146</v>
      </c>
      <c r="M547" s="505">
        <f>M548+M549</f>
        <v>2950000</v>
      </c>
      <c r="N547" s="505">
        <f t="shared" ref="N547:R547" si="86">N548+N549</f>
        <v>2828758.37</v>
      </c>
      <c r="O547" s="505">
        <f t="shared" si="86"/>
        <v>2927000</v>
      </c>
      <c r="P547" s="505">
        <f t="shared" si="86"/>
        <v>2927000</v>
      </c>
      <c r="Q547" s="505">
        <f t="shared" si="86"/>
        <v>2927000</v>
      </c>
      <c r="R547" s="505">
        <f t="shared" si="86"/>
        <v>2927000</v>
      </c>
      <c r="S547" s="514"/>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c r="DX547" s="38"/>
      <c r="DY547" s="38"/>
      <c r="DZ547" s="38"/>
      <c r="EA547" s="38"/>
      <c r="EB547" s="38"/>
      <c r="EC547" s="38"/>
      <c r="ED547" s="38"/>
      <c r="EE547" s="38"/>
      <c r="EF547" s="38"/>
      <c r="EG547" s="38"/>
      <c r="EH547" s="38"/>
      <c r="EI547" s="38"/>
      <c r="EJ547" s="38"/>
      <c r="EK547" s="38"/>
      <c r="EL547" s="38"/>
      <c r="EM547" s="38"/>
      <c r="EN547" s="38"/>
      <c r="EO547" s="38"/>
      <c r="EP547" s="38"/>
      <c r="EQ547" s="38"/>
      <c r="ER547" s="38"/>
      <c r="ES547" s="38"/>
      <c r="ET547" s="38"/>
      <c r="EU547" s="38"/>
      <c r="EV547" s="38"/>
      <c r="EW547" s="38"/>
      <c r="EX547" s="38"/>
      <c r="EY547" s="38"/>
      <c r="EZ547" s="38"/>
      <c r="FA547" s="38"/>
      <c r="FB547" s="38"/>
      <c r="FC547" s="38"/>
      <c r="FD547" s="38"/>
      <c r="FE547" s="38"/>
      <c r="FF547" s="38"/>
      <c r="FG547" s="38"/>
      <c r="FH547" s="38"/>
      <c r="FI547" s="38"/>
      <c r="FJ547" s="38"/>
      <c r="FK547" s="38"/>
      <c r="FL547" s="38"/>
      <c r="FM547" s="38"/>
      <c r="FN547" s="38"/>
      <c r="FO547" s="38"/>
      <c r="FP547" s="38"/>
      <c r="FQ547" s="38"/>
      <c r="FR547" s="38"/>
      <c r="FS547" s="38"/>
      <c r="FT547" s="38"/>
      <c r="FU547" s="38"/>
      <c r="FV547" s="38"/>
      <c r="FW547" s="38"/>
      <c r="FX547" s="38"/>
      <c r="FY547" s="38"/>
      <c r="FZ547" s="38"/>
      <c r="GA547" s="38"/>
      <c r="GB547" s="38"/>
      <c r="GC547" s="38"/>
      <c r="GD547" s="38"/>
      <c r="GE547" s="38"/>
      <c r="GF547" s="38"/>
      <c r="GG547" s="38"/>
      <c r="GH547" s="38"/>
      <c r="GI547" s="38"/>
      <c r="GJ547" s="38"/>
      <c r="GK547" s="38"/>
      <c r="GL547" s="38"/>
      <c r="GM547" s="38"/>
      <c r="GN547" s="38"/>
      <c r="GO547" s="38"/>
      <c r="GP547" s="38"/>
      <c r="GQ547" s="38"/>
      <c r="GR547" s="38"/>
      <c r="GS547" s="38"/>
      <c r="GT547" s="38"/>
      <c r="GU547" s="38"/>
      <c r="GV547" s="38"/>
      <c r="GW547" s="38"/>
      <c r="GX547" s="38"/>
      <c r="GY547" s="38"/>
      <c r="GZ547" s="38"/>
      <c r="HA547" s="38"/>
      <c r="HB547" s="38"/>
      <c r="HC547" s="38"/>
      <c r="HD547" s="38"/>
      <c r="HE547" s="38"/>
      <c r="HF547" s="38"/>
      <c r="HG547" s="38"/>
      <c r="HH547" s="38"/>
      <c r="HI547" s="38"/>
      <c r="HJ547" s="38"/>
      <c r="HK547" s="38"/>
      <c r="HL547" s="38"/>
      <c r="HM547" s="38"/>
      <c r="HN547" s="38"/>
      <c r="HO547" s="38"/>
      <c r="HP547" s="38"/>
      <c r="HQ547" s="38"/>
      <c r="HR547" s="38"/>
      <c r="HS547" s="38"/>
      <c r="HT547" s="38"/>
      <c r="HU547" s="38"/>
      <c r="HV547" s="38"/>
      <c r="HW547" s="38"/>
      <c r="HX547" s="38"/>
      <c r="HY547" s="38"/>
      <c r="HZ547" s="38"/>
      <c r="IA547" s="38"/>
      <c r="IB547" s="38"/>
      <c r="IC547" s="38"/>
      <c r="ID547" s="38"/>
      <c r="IE547" s="38"/>
      <c r="IF547" s="38"/>
      <c r="IG547" s="38"/>
      <c r="IH547" s="38"/>
      <c r="II547" s="38"/>
      <c r="IJ547" s="38"/>
      <c r="IK547" s="38"/>
      <c r="IL547" s="38"/>
      <c r="IM547" s="38"/>
      <c r="IN547" s="38"/>
      <c r="IO547" s="38"/>
      <c r="IP547" s="38"/>
      <c r="IQ547" s="38"/>
      <c r="IR547" s="38"/>
      <c r="IS547" s="38"/>
      <c r="IT547" s="38"/>
      <c r="IU547" s="38"/>
      <c r="IV547" s="38"/>
      <c r="IW547" s="38"/>
      <c r="IX547" s="38"/>
      <c r="IY547" s="38"/>
      <c r="IZ547" s="38"/>
      <c r="JA547" s="38"/>
      <c r="JB547" s="38"/>
      <c r="JC547" s="38"/>
      <c r="JD547" s="38"/>
      <c r="JE547" s="38"/>
      <c r="JF547" s="38"/>
      <c r="JG547" s="38"/>
      <c r="JH547" s="38"/>
      <c r="JI547" s="38"/>
      <c r="JJ547" s="38"/>
      <c r="JK547" s="38"/>
      <c r="JL547" s="38"/>
      <c r="JM547" s="38"/>
      <c r="JN547" s="38"/>
      <c r="JO547" s="38"/>
      <c r="JP547" s="38"/>
      <c r="JQ547" s="38"/>
      <c r="JR547" s="38"/>
      <c r="JS547" s="38"/>
      <c r="JT547" s="38"/>
      <c r="JU547" s="38"/>
      <c r="JV547" s="38"/>
      <c r="JW547" s="38"/>
      <c r="JX547" s="38"/>
      <c r="JY547" s="38"/>
      <c r="JZ547" s="38"/>
      <c r="KA547" s="38"/>
      <c r="KB547" s="38"/>
      <c r="KC547" s="38"/>
      <c r="KD547" s="38"/>
      <c r="KE547" s="38"/>
      <c r="KF547" s="38"/>
      <c r="KG547" s="38"/>
      <c r="KH547" s="38"/>
      <c r="KI547" s="38"/>
      <c r="KJ547" s="38"/>
      <c r="KK547" s="38"/>
      <c r="KL547" s="38"/>
      <c r="KM547" s="38"/>
      <c r="KN547" s="38"/>
      <c r="KO547" s="38"/>
      <c r="KP547" s="38"/>
      <c r="KQ547" s="38"/>
      <c r="KR547" s="38"/>
      <c r="KS547" s="38"/>
      <c r="KT547" s="38"/>
      <c r="KU547" s="38"/>
      <c r="KV547" s="38"/>
      <c r="KW547" s="38"/>
      <c r="KX547" s="38"/>
      <c r="KY547" s="38"/>
      <c r="KZ547" s="38"/>
      <c r="LA547" s="38"/>
      <c r="LB547" s="38"/>
      <c r="LC547" s="38"/>
      <c r="LD547" s="38"/>
      <c r="LE547" s="38"/>
      <c r="LF547" s="38"/>
      <c r="LG547" s="38"/>
      <c r="LH547" s="38"/>
      <c r="LI547" s="38"/>
      <c r="LJ547" s="38"/>
      <c r="LK547" s="38"/>
      <c r="LL547" s="38"/>
      <c r="LM547" s="38"/>
      <c r="LN547" s="38"/>
      <c r="LO547" s="38"/>
      <c r="LP547" s="38"/>
      <c r="LQ547" s="38"/>
      <c r="LR547" s="38"/>
      <c r="LS547" s="38"/>
      <c r="LT547" s="38"/>
      <c r="LU547" s="38"/>
      <c r="LV547" s="38"/>
      <c r="LW547" s="38"/>
      <c r="LX547" s="38"/>
      <c r="LY547" s="38"/>
      <c r="LZ547" s="38"/>
      <c r="MA547" s="38"/>
      <c r="MB547" s="38"/>
      <c r="MC547" s="38"/>
      <c r="MD547" s="38"/>
      <c r="ME547" s="38"/>
      <c r="MF547" s="38"/>
      <c r="MG547" s="38"/>
      <c r="MH547" s="38"/>
      <c r="MI547" s="38"/>
      <c r="MJ547" s="38"/>
      <c r="MK547" s="38"/>
      <c r="ML547" s="38"/>
      <c r="MM547" s="38"/>
      <c r="MN547" s="38"/>
      <c r="MO547" s="38"/>
      <c r="MP547" s="38"/>
      <c r="MQ547" s="38"/>
      <c r="MR547" s="38"/>
      <c r="MS547" s="38"/>
      <c r="MT547" s="38"/>
      <c r="MU547" s="38"/>
      <c r="MV547" s="38"/>
      <c r="MW547" s="38"/>
      <c r="MX547" s="38"/>
      <c r="MY547" s="38"/>
      <c r="MZ547" s="38"/>
      <c r="NA547" s="38"/>
      <c r="NB547" s="38"/>
      <c r="NC547" s="38"/>
      <c r="ND547" s="38"/>
      <c r="NE547" s="38"/>
      <c r="NF547" s="38"/>
      <c r="NG547" s="38"/>
      <c r="NH547" s="38"/>
      <c r="NI547" s="38"/>
      <c r="NJ547" s="38"/>
      <c r="NK547" s="38"/>
      <c r="NL547" s="38"/>
      <c r="NM547" s="38"/>
      <c r="NN547" s="38"/>
      <c r="NO547" s="38"/>
      <c r="NP547" s="38"/>
      <c r="NQ547" s="38"/>
      <c r="NR547" s="38"/>
      <c r="NS547" s="38"/>
      <c r="NT547" s="38"/>
      <c r="NU547" s="38"/>
      <c r="NV547" s="38"/>
      <c r="NW547" s="38"/>
      <c r="NX547" s="38"/>
      <c r="NY547" s="38"/>
      <c r="NZ547" s="38"/>
      <c r="OA547" s="38"/>
      <c r="OB547" s="38"/>
      <c r="OC547" s="38"/>
      <c r="OD547" s="38"/>
      <c r="OE547" s="38"/>
      <c r="OF547" s="38"/>
      <c r="OG547" s="38"/>
      <c r="OH547" s="38"/>
      <c r="OI547" s="38"/>
      <c r="OJ547" s="38"/>
      <c r="OK547" s="38"/>
      <c r="OL547" s="38"/>
      <c r="OM547" s="38"/>
      <c r="ON547" s="38"/>
      <c r="OO547" s="38"/>
      <c r="OP547" s="38"/>
      <c r="OQ547" s="38"/>
      <c r="OR547" s="38"/>
      <c r="OS547" s="38"/>
      <c r="OT547" s="38"/>
      <c r="OU547" s="38"/>
      <c r="OV547" s="38"/>
      <c r="OW547" s="38"/>
      <c r="OX547" s="38"/>
      <c r="OY547" s="38"/>
      <c r="OZ547" s="38"/>
      <c r="PA547" s="38"/>
      <c r="PB547" s="38"/>
      <c r="PC547" s="38"/>
      <c r="PD547" s="38"/>
      <c r="PE547" s="38"/>
      <c r="PF547" s="38"/>
      <c r="PG547" s="38"/>
      <c r="PH547" s="38"/>
      <c r="PI547" s="38"/>
      <c r="PJ547" s="38"/>
      <c r="PK547" s="38"/>
      <c r="PL547" s="38"/>
      <c r="PM547" s="38"/>
      <c r="PN547" s="38"/>
      <c r="PO547" s="38"/>
      <c r="PP547" s="38"/>
      <c r="PQ547" s="38"/>
      <c r="PR547" s="38"/>
      <c r="PS547" s="38"/>
      <c r="PT547" s="38"/>
      <c r="PU547" s="38"/>
      <c r="PV547" s="38"/>
      <c r="PW547" s="38"/>
      <c r="PX547" s="38"/>
      <c r="PY547" s="38"/>
      <c r="PZ547" s="38"/>
      <c r="QA547" s="38"/>
      <c r="QB547" s="38"/>
      <c r="QC547" s="38"/>
      <c r="QD547" s="38"/>
      <c r="QE547" s="38"/>
      <c r="QF547" s="38"/>
      <c r="QG547" s="38"/>
      <c r="QH547" s="38"/>
      <c r="QI547" s="38"/>
      <c r="QJ547" s="38"/>
      <c r="QK547" s="38"/>
      <c r="QL547" s="38"/>
      <c r="QM547" s="38"/>
      <c r="QN547" s="38"/>
      <c r="QO547" s="38"/>
      <c r="QP547" s="38"/>
      <c r="QQ547" s="38"/>
      <c r="QR547" s="38"/>
      <c r="QS547" s="38"/>
      <c r="QT547" s="38"/>
      <c r="QU547" s="38"/>
      <c r="QV547" s="38"/>
      <c r="QW547" s="38"/>
      <c r="QX547" s="38"/>
      <c r="QY547" s="38"/>
      <c r="QZ547" s="38"/>
      <c r="RA547" s="38"/>
      <c r="RB547" s="38"/>
      <c r="RC547" s="38"/>
      <c r="RD547" s="38"/>
      <c r="RE547" s="38"/>
      <c r="RF547" s="38"/>
      <c r="RG547" s="38"/>
      <c r="RH547" s="38"/>
      <c r="RI547" s="38"/>
      <c r="RJ547" s="38"/>
      <c r="RK547" s="38"/>
      <c r="RL547" s="38"/>
      <c r="RM547" s="38"/>
      <c r="RN547" s="38"/>
      <c r="RO547" s="38"/>
      <c r="RP547" s="38"/>
      <c r="RQ547" s="38"/>
      <c r="RR547" s="38"/>
      <c r="RS547" s="38"/>
      <c r="RT547" s="38"/>
      <c r="RU547" s="38"/>
      <c r="RV547" s="38"/>
      <c r="RW547" s="38"/>
      <c r="RX547" s="38"/>
      <c r="RY547" s="38"/>
      <c r="RZ547" s="38"/>
      <c r="SA547" s="38"/>
      <c r="SB547" s="38"/>
      <c r="SC547" s="38"/>
      <c r="SD547" s="38"/>
      <c r="SE547" s="38"/>
      <c r="SF547" s="38"/>
      <c r="SG547" s="38"/>
      <c r="SH547" s="38"/>
      <c r="SI547" s="38"/>
      <c r="SJ547" s="38"/>
      <c r="SK547" s="38"/>
      <c r="SL547" s="38"/>
      <c r="SM547" s="38"/>
      <c r="SN547" s="38"/>
      <c r="SO547" s="38"/>
      <c r="SP547" s="38"/>
      <c r="SQ547" s="38"/>
      <c r="SR547" s="38"/>
      <c r="SS547" s="38"/>
      <c r="ST547" s="38"/>
      <c r="SU547" s="38"/>
      <c r="SV547" s="38"/>
      <c r="SW547" s="38"/>
      <c r="SX547" s="38"/>
      <c r="SY547" s="38"/>
      <c r="SZ547" s="38"/>
      <c r="TA547" s="38"/>
      <c r="TB547" s="38"/>
      <c r="TC547" s="38"/>
      <c r="TD547" s="38"/>
      <c r="TE547" s="38"/>
      <c r="TF547" s="38"/>
      <c r="TG547" s="38"/>
      <c r="TH547" s="38"/>
      <c r="TI547" s="38"/>
      <c r="TJ547" s="38"/>
      <c r="TK547" s="38"/>
      <c r="TL547" s="38"/>
      <c r="TM547" s="38"/>
      <c r="TN547" s="38"/>
      <c r="TO547" s="38"/>
      <c r="TP547" s="38"/>
      <c r="TQ547" s="38"/>
      <c r="TR547" s="38"/>
      <c r="TS547" s="38"/>
      <c r="TT547" s="38"/>
      <c r="TU547" s="38"/>
      <c r="TV547" s="38"/>
      <c r="TW547" s="38"/>
      <c r="TX547" s="38"/>
      <c r="TY547" s="38"/>
      <c r="TZ547" s="38"/>
      <c r="UA547" s="38"/>
      <c r="UB547" s="38"/>
      <c r="UC547" s="38"/>
      <c r="UD547" s="38"/>
      <c r="UE547" s="38"/>
      <c r="UF547" s="38"/>
      <c r="UG547" s="38"/>
      <c r="UH547" s="38"/>
      <c r="UI547" s="38"/>
      <c r="UJ547" s="38"/>
      <c r="UK547" s="38"/>
      <c r="UL547" s="38"/>
      <c r="UM547" s="38"/>
      <c r="UN547" s="38"/>
      <c r="UO547" s="38"/>
      <c r="UP547" s="38"/>
      <c r="UQ547" s="38"/>
      <c r="UR547" s="38"/>
      <c r="US547" s="38"/>
      <c r="UT547" s="38"/>
      <c r="UU547" s="38"/>
      <c r="UV547" s="38"/>
      <c r="UW547" s="38"/>
      <c r="UX547" s="38"/>
      <c r="UY547" s="38"/>
      <c r="UZ547" s="38"/>
      <c r="VA547" s="38"/>
      <c r="VB547" s="38"/>
      <c r="VC547" s="38"/>
      <c r="VD547" s="38"/>
      <c r="VE547" s="38"/>
      <c r="VF547" s="38"/>
      <c r="VG547" s="38"/>
      <c r="VH547" s="38"/>
      <c r="VI547" s="38"/>
      <c r="VJ547" s="38"/>
      <c r="VK547" s="38"/>
      <c r="VL547" s="38"/>
      <c r="VM547" s="38"/>
      <c r="VN547" s="38"/>
      <c r="VO547" s="38"/>
      <c r="VP547" s="38"/>
      <c r="VQ547" s="38"/>
      <c r="VR547" s="38"/>
      <c r="VS547" s="38"/>
      <c r="VT547" s="38"/>
      <c r="VU547" s="38"/>
      <c r="VV547" s="38"/>
      <c r="VW547" s="38"/>
      <c r="VX547" s="38"/>
      <c r="VY547" s="38"/>
      <c r="VZ547" s="38"/>
      <c r="WA547" s="38"/>
      <c r="WB547" s="38"/>
      <c r="WC547" s="38"/>
      <c r="WD547" s="38"/>
    </row>
    <row r="548" spans="1:602" s="37" customFormat="1" ht="41.25" customHeight="1">
      <c r="A548" s="507"/>
      <c r="B548" s="530"/>
      <c r="C548" s="530"/>
      <c r="D548" s="531"/>
      <c r="E548" s="56"/>
      <c r="F548" s="56"/>
      <c r="G548" s="556"/>
      <c r="H548" s="56"/>
      <c r="I548" s="519" t="s">
        <v>3</v>
      </c>
      <c r="J548" s="519" t="s">
        <v>4</v>
      </c>
      <c r="K548" s="519" t="s">
        <v>799</v>
      </c>
      <c r="L548" s="519" t="s">
        <v>144</v>
      </c>
      <c r="M548" s="520">
        <v>31700</v>
      </c>
      <c r="N548" s="520">
        <v>21610.47</v>
      </c>
      <c r="O548" s="520">
        <v>29000</v>
      </c>
      <c r="P548" s="521">
        <v>29000</v>
      </c>
      <c r="Q548" s="522">
        <v>29000</v>
      </c>
      <c r="R548" s="522">
        <v>29000</v>
      </c>
      <c r="S548" s="514">
        <v>3</v>
      </c>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c r="EA548" s="38"/>
      <c r="EB548" s="38"/>
      <c r="EC548" s="38"/>
      <c r="ED548" s="38"/>
      <c r="EE548" s="38"/>
      <c r="EF548" s="38"/>
      <c r="EG548" s="38"/>
      <c r="EH548" s="38"/>
      <c r="EI548" s="38"/>
      <c r="EJ548" s="38"/>
      <c r="EK548" s="38"/>
      <c r="EL548" s="38"/>
      <c r="EM548" s="38"/>
      <c r="EN548" s="38"/>
      <c r="EO548" s="38"/>
      <c r="EP548" s="38"/>
      <c r="EQ548" s="38"/>
      <c r="ER548" s="38"/>
      <c r="ES548" s="38"/>
      <c r="ET548" s="38"/>
      <c r="EU548" s="38"/>
      <c r="EV548" s="38"/>
      <c r="EW548" s="38"/>
      <c r="EX548" s="38"/>
      <c r="EY548" s="38"/>
      <c r="EZ548" s="38"/>
      <c r="FA548" s="38"/>
      <c r="FB548" s="38"/>
      <c r="FC548" s="38"/>
      <c r="FD548" s="38"/>
      <c r="FE548" s="38"/>
      <c r="FF548" s="38"/>
      <c r="FG548" s="38"/>
      <c r="FH548" s="38"/>
      <c r="FI548" s="38"/>
      <c r="FJ548" s="38"/>
      <c r="FK548" s="38"/>
      <c r="FL548" s="38"/>
      <c r="FM548" s="38"/>
      <c r="FN548" s="38"/>
      <c r="FO548" s="38"/>
      <c r="FP548" s="38"/>
      <c r="FQ548" s="38"/>
      <c r="FR548" s="38"/>
      <c r="FS548" s="38"/>
      <c r="FT548" s="38"/>
      <c r="FU548" s="38"/>
      <c r="FV548" s="38"/>
      <c r="FW548" s="38"/>
      <c r="FX548" s="38"/>
      <c r="FY548" s="38"/>
      <c r="FZ548" s="38"/>
      <c r="GA548" s="38"/>
      <c r="GB548" s="38"/>
      <c r="GC548" s="38"/>
      <c r="GD548" s="38"/>
      <c r="GE548" s="38"/>
      <c r="GF548" s="38"/>
      <c r="GG548" s="38"/>
      <c r="GH548" s="38"/>
      <c r="GI548" s="38"/>
      <c r="GJ548" s="38"/>
      <c r="GK548" s="38"/>
      <c r="GL548" s="38"/>
      <c r="GM548" s="38"/>
      <c r="GN548" s="38"/>
      <c r="GO548" s="38"/>
      <c r="GP548" s="38"/>
      <c r="GQ548" s="38"/>
      <c r="GR548" s="38"/>
      <c r="GS548" s="38"/>
      <c r="GT548" s="38"/>
      <c r="GU548" s="38"/>
      <c r="GV548" s="38"/>
      <c r="GW548" s="38"/>
      <c r="GX548" s="38"/>
      <c r="GY548" s="38"/>
      <c r="GZ548" s="38"/>
      <c r="HA548" s="38"/>
      <c r="HB548" s="38"/>
      <c r="HC548" s="38"/>
      <c r="HD548" s="38"/>
      <c r="HE548" s="38"/>
      <c r="HF548" s="38"/>
      <c r="HG548" s="38"/>
      <c r="HH548" s="38"/>
      <c r="HI548" s="38"/>
      <c r="HJ548" s="38"/>
      <c r="HK548" s="38"/>
      <c r="HL548" s="38"/>
      <c r="HM548" s="38"/>
      <c r="HN548" s="38"/>
      <c r="HO548" s="38"/>
      <c r="HP548" s="38"/>
      <c r="HQ548" s="38"/>
      <c r="HR548" s="38"/>
      <c r="HS548" s="38"/>
      <c r="HT548" s="38"/>
      <c r="HU548" s="38"/>
      <c r="HV548" s="38"/>
      <c r="HW548" s="38"/>
      <c r="HX548" s="38"/>
      <c r="HY548" s="38"/>
      <c r="HZ548" s="38"/>
      <c r="IA548" s="38"/>
      <c r="IB548" s="38"/>
      <c r="IC548" s="38"/>
      <c r="ID548" s="38"/>
      <c r="IE548" s="38"/>
      <c r="IF548" s="38"/>
      <c r="IG548" s="38"/>
      <c r="IH548" s="38"/>
      <c r="II548" s="38"/>
      <c r="IJ548" s="38"/>
      <c r="IK548" s="38"/>
      <c r="IL548" s="38"/>
      <c r="IM548" s="38"/>
      <c r="IN548" s="38"/>
      <c r="IO548" s="38"/>
      <c r="IP548" s="38"/>
      <c r="IQ548" s="38"/>
      <c r="IR548" s="38"/>
      <c r="IS548" s="38"/>
      <c r="IT548" s="38"/>
      <c r="IU548" s="38"/>
      <c r="IV548" s="38"/>
      <c r="IW548" s="38"/>
      <c r="IX548" s="38"/>
      <c r="IY548" s="38"/>
      <c r="IZ548" s="38"/>
      <c r="JA548" s="38"/>
      <c r="JB548" s="38"/>
      <c r="JC548" s="38"/>
      <c r="JD548" s="38"/>
      <c r="JE548" s="38"/>
      <c r="JF548" s="38"/>
      <c r="JG548" s="38"/>
      <c r="JH548" s="38"/>
      <c r="JI548" s="38"/>
      <c r="JJ548" s="38"/>
      <c r="JK548" s="38"/>
      <c r="JL548" s="38"/>
      <c r="JM548" s="38"/>
      <c r="JN548" s="38"/>
      <c r="JO548" s="38"/>
      <c r="JP548" s="38"/>
      <c r="JQ548" s="38"/>
      <c r="JR548" s="38"/>
      <c r="JS548" s="38"/>
      <c r="JT548" s="38"/>
      <c r="JU548" s="38"/>
      <c r="JV548" s="38"/>
      <c r="JW548" s="38"/>
      <c r="JX548" s="38"/>
      <c r="JY548" s="38"/>
      <c r="JZ548" s="38"/>
      <c r="KA548" s="38"/>
      <c r="KB548" s="38"/>
      <c r="KC548" s="38"/>
      <c r="KD548" s="38"/>
      <c r="KE548" s="38"/>
      <c r="KF548" s="38"/>
      <c r="KG548" s="38"/>
      <c r="KH548" s="38"/>
      <c r="KI548" s="38"/>
      <c r="KJ548" s="38"/>
      <c r="KK548" s="38"/>
      <c r="KL548" s="38"/>
      <c r="KM548" s="38"/>
      <c r="KN548" s="38"/>
      <c r="KO548" s="38"/>
      <c r="KP548" s="38"/>
      <c r="KQ548" s="38"/>
      <c r="KR548" s="38"/>
      <c r="KS548" s="38"/>
      <c r="KT548" s="38"/>
      <c r="KU548" s="38"/>
      <c r="KV548" s="38"/>
      <c r="KW548" s="38"/>
      <c r="KX548" s="38"/>
      <c r="KY548" s="38"/>
      <c r="KZ548" s="38"/>
      <c r="LA548" s="38"/>
      <c r="LB548" s="38"/>
      <c r="LC548" s="38"/>
      <c r="LD548" s="38"/>
      <c r="LE548" s="38"/>
      <c r="LF548" s="38"/>
      <c r="LG548" s="38"/>
      <c r="LH548" s="38"/>
      <c r="LI548" s="38"/>
      <c r="LJ548" s="38"/>
      <c r="LK548" s="38"/>
      <c r="LL548" s="38"/>
      <c r="LM548" s="38"/>
      <c r="LN548" s="38"/>
      <c r="LO548" s="38"/>
      <c r="LP548" s="38"/>
      <c r="LQ548" s="38"/>
      <c r="LR548" s="38"/>
      <c r="LS548" s="38"/>
      <c r="LT548" s="38"/>
      <c r="LU548" s="38"/>
      <c r="LV548" s="38"/>
      <c r="LW548" s="38"/>
      <c r="LX548" s="38"/>
      <c r="LY548" s="38"/>
      <c r="LZ548" s="38"/>
      <c r="MA548" s="38"/>
      <c r="MB548" s="38"/>
      <c r="MC548" s="38"/>
      <c r="MD548" s="38"/>
      <c r="ME548" s="38"/>
      <c r="MF548" s="38"/>
      <c r="MG548" s="38"/>
      <c r="MH548" s="38"/>
      <c r="MI548" s="38"/>
      <c r="MJ548" s="38"/>
      <c r="MK548" s="38"/>
      <c r="ML548" s="38"/>
      <c r="MM548" s="38"/>
      <c r="MN548" s="38"/>
      <c r="MO548" s="38"/>
      <c r="MP548" s="38"/>
      <c r="MQ548" s="38"/>
      <c r="MR548" s="38"/>
      <c r="MS548" s="38"/>
      <c r="MT548" s="38"/>
      <c r="MU548" s="38"/>
      <c r="MV548" s="38"/>
      <c r="MW548" s="38"/>
      <c r="MX548" s="38"/>
      <c r="MY548" s="38"/>
      <c r="MZ548" s="38"/>
      <c r="NA548" s="38"/>
      <c r="NB548" s="38"/>
      <c r="NC548" s="38"/>
      <c r="ND548" s="38"/>
      <c r="NE548" s="38"/>
      <c r="NF548" s="38"/>
      <c r="NG548" s="38"/>
      <c r="NH548" s="38"/>
      <c r="NI548" s="38"/>
      <c r="NJ548" s="38"/>
      <c r="NK548" s="38"/>
      <c r="NL548" s="38"/>
      <c r="NM548" s="38"/>
      <c r="NN548" s="38"/>
      <c r="NO548" s="38"/>
      <c r="NP548" s="38"/>
      <c r="NQ548" s="38"/>
      <c r="NR548" s="38"/>
      <c r="NS548" s="38"/>
      <c r="NT548" s="38"/>
      <c r="NU548" s="38"/>
      <c r="NV548" s="38"/>
      <c r="NW548" s="38"/>
      <c r="NX548" s="38"/>
      <c r="NY548" s="38"/>
      <c r="NZ548" s="38"/>
      <c r="OA548" s="38"/>
      <c r="OB548" s="38"/>
      <c r="OC548" s="38"/>
      <c r="OD548" s="38"/>
      <c r="OE548" s="38"/>
      <c r="OF548" s="38"/>
      <c r="OG548" s="38"/>
      <c r="OH548" s="38"/>
      <c r="OI548" s="38"/>
      <c r="OJ548" s="38"/>
      <c r="OK548" s="38"/>
      <c r="OL548" s="38"/>
      <c r="OM548" s="38"/>
      <c r="ON548" s="38"/>
      <c r="OO548" s="38"/>
      <c r="OP548" s="38"/>
      <c r="OQ548" s="38"/>
      <c r="OR548" s="38"/>
      <c r="OS548" s="38"/>
      <c r="OT548" s="38"/>
      <c r="OU548" s="38"/>
      <c r="OV548" s="38"/>
      <c r="OW548" s="38"/>
      <c r="OX548" s="38"/>
      <c r="OY548" s="38"/>
      <c r="OZ548" s="38"/>
      <c r="PA548" s="38"/>
      <c r="PB548" s="38"/>
      <c r="PC548" s="38"/>
      <c r="PD548" s="38"/>
      <c r="PE548" s="38"/>
      <c r="PF548" s="38"/>
      <c r="PG548" s="38"/>
      <c r="PH548" s="38"/>
      <c r="PI548" s="38"/>
      <c r="PJ548" s="38"/>
      <c r="PK548" s="38"/>
      <c r="PL548" s="38"/>
      <c r="PM548" s="38"/>
      <c r="PN548" s="38"/>
      <c r="PO548" s="38"/>
      <c r="PP548" s="38"/>
      <c r="PQ548" s="38"/>
      <c r="PR548" s="38"/>
      <c r="PS548" s="38"/>
      <c r="PT548" s="38"/>
      <c r="PU548" s="38"/>
      <c r="PV548" s="38"/>
      <c r="PW548" s="38"/>
      <c r="PX548" s="38"/>
      <c r="PY548" s="38"/>
      <c r="PZ548" s="38"/>
      <c r="QA548" s="38"/>
      <c r="QB548" s="38"/>
      <c r="QC548" s="38"/>
      <c r="QD548" s="38"/>
      <c r="QE548" s="38"/>
      <c r="QF548" s="38"/>
      <c r="QG548" s="38"/>
      <c r="QH548" s="38"/>
      <c r="QI548" s="38"/>
      <c r="QJ548" s="38"/>
      <c r="QK548" s="38"/>
      <c r="QL548" s="38"/>
      <c r="QM548" s="38"/>
      <c r="QN548" s="38"/>
      <c r="QO548" s="38"/>
      <c r="QP548" s="38"/>
      <c r="QQ548" s="38"/>
      <c r="QR548" s="38"/>
      <c r="QS548" s="38"/>
      <c r="QT548" s="38"/>
      <c r="QU548" s="38"/>
      <c r="QV548" s="38"/>
      <c r="QW548" s="38"/>
      <c r="QX548" s="38"/>
      <c r="QY548" s="38"/>
      <c r="QZ548" s="38"/>
      <c r="RA548" s="38"/>
      <c r="RB548" s="38"/>
      <c r="RC548" s="38"/>
      <c r="RD548" s="38"/>
      <c r="RE548" s="38"/>
      <c r="RF548" s="38"/>
      <c r="RG548" s="38"/>
      <c r="RH548" s="38"/>
      <c r="RI548" s="38"/>
      <c r="RJ548" s="38"/>
      <c r="RK548" s="38"/>
      <c r="RL548" s="38"/>
      <c r="RM548" s="38"/>
      <c r="RN548" s="38"/>
      <c r="RO548" s="38"/>
      <c r="RP548" s="38"/>
      <c r="RQ548" s="38"/>
      <c r="RR548" s="38"/>
      <c r="RS548" s="38"/>
      <c r="RT548" s="38"/>
      <c r="RU548" s="38"/>
      <c r="RV548" s="38"/>
      <c r="RW548" s="38"/>
      <c r="RX548" s="38"/>
      <c r="RY548" s="38"/>
      <c r="RZ548" s="38"/>
      <c r="SA548" s="38"/>
      <c r="SB548" s="38"/>
      <c r="SC548" s="38"/>
      <c r="SD548" s="38"/>
      <c r="SE548" s="38"/>
      <c r="SF548" s="38"/>
      <c r="SG548" s="38"/>
      <c r="SH548" s="38"/>
      <c r="SI548" s="38"/>
      <c r="SJ548" s="38"/>
      <c r="SK548" s="38"/>
      <c r="SL548" s="38"/>
      <c r="SM548" s="38"/>
      <c r="SN548" s="38"/>
      <c r="SO548" s="38"/>
      <c r="SP548" s="38"/>
      <c r="SQ548" s="38"/>
      <c r="SR548" s="38"/>
      <c r="SS548" s="38"/>
      <c r="ST548" s="38"/>
      <c r="SU548" s="38"/>
      <c r="SV548" s="38"/>
      <c r="SW548" s="38"/>
      <c r="SX548" s="38"/>
      <c r="SY548" s="38"/>
      <c r="SZ548" s="38"/>
      <c r="TA548" s="38"/>
      <c r="TB548" s="38"/>
      <c r="TC548" s="38"/>
      <c r="TD548" s="38"/>
      <c r="TE548" s="38"/>
      <c r="TF548" s="38"/>
      <c r="TG548" s="38"/>
      <c r="TH548" s="38"/>
      <c r="TI548" s="38"/>
      <c r="TJ548" s="38"/>
      <c r="TK548" s="38"/>
      <c r="TL548" s="38"/>
      <c r="TM548" s="38"/>
      <c r="TN548" s="38"/>
      <c r="TO548" s="38"/>
      <c r="TP548" s="38"/>
      <c r="TQ548" s="38"/>
      <c r="TR548" s="38"/>
      <c r="TS548" s="38"/>
      <c r="TT548" s="38"/>
      <c r="TU548" s="38"/>
      <c r="TV548" s="38"/>
      <c r="TW548" s="38"/>
      <c r="TX548" s="38"/>
      <c r="TY548" s="38"/>
      <c r="TZ548" s="38"/>
      <c r="UA548" s="38"/>
      <c r="UB548" s="38"/>
      <c r="UC548" s="38"/>
      <c r="UD548" s="38"/>
      <c r="UE548" s="38"/>
      <c r="UF548" s="38"/>
      <c r="UG548" s="38"/>
      <c r="UH548" s="38"/>
      <c r="UI548" s="38"/>
      <c r="UJ548" s="38"/>
      <c r="UK548" s="38"/>
      <c r="UL548" s="38"/>
      <c r="UM548" s="38"/>
      <c r="UN548" s="38"/>
      <c r="UO548" s="38"/>
      <c r="UP548" s="38"/>
      <c r="UQ548" s="38"/>
      <c r="UR548" s="38"/>
      <c r="US548" s="38"/>
      <c r="UT548" s="38"/>
      <c r="UU548" s="38"/>
      <c r="UV548" s="38"/>
      <c r="UW548" s="38"/>
      <c r="UX548" s="38"/>
      <c r="UY548" s="38"/>
      <c r="UZ548" s="38"/>
      <c r="VA548" s="38"/>
      <c r="VB548" s="38"/>
      <c r="VC548" s="38"/>
      <c r="VD548" s="38"/>
      <c r="VE548" s="38"/>
      <c r="VF548" s="38"/>
      <c r="VG548" s="38"/>
      <c r="VH548" s="38"/>
      <c r="VI548" s="38"/>
      <c r="VJ548" s="38"/>
      <c r="VK548" s="38"/>
      <c r="VL548" s="38"/>
      <c r="VM548" s="38"/>
      <c r="VN548" s="38"/>
      <c r="VO548" s="38"/>
      <c r="VP548" s="38"/>
      <c r="VQ548" s="38"/>
      <c r="VR548" s="38"/>
      <c r="VS548" s="38"/>
      <c r="VT548" s="38"/>
      <c r="VU548" s="38"/>
      <c r="VV548" s="38"/>
      <c r="VW548" s="38"/>
      <c r="VX548" s="38"/>
      <c r="VY548" s="38"/>
      <c r="VZ548" s="38"/>
      <c r="WA548" s="38"/>
      <c r="WB548" s="38"/>
      <c r="WC548" s="38"/>
      <c r="WD548" s="38"/>
    </row>
    <row r="549" spans="1:602" s="37" customFormat="1" ht="34.5" customHeight="1">
      <c r="A549" s="507"/>
      <c r="B549" s="536"/>
      <c r="C549" s="536"/>
      <c r="D549" s="51"/>
      <c r="E549" s="57"/>
      <c r="F549" s="57"/>
      <c r="G549" s="526"/>
      <c r="H549" s="57"/>
      <c r="I549" s="519" t="s">
        <v>3</v>
      </c>
      <c r="J549" s="519" t="s">
        <v>4</v>
      </c>
      <c r="K549" s="519" t="s">
        <v>799</v>
      </c>
      <c r="L549" s="519" t="s">
        <v>739</v>
      </c>
      <c r="M549" s="520">
        <v>2918300</v>
      </c>
      <c r="N549" s="520">
        <v>2807147.9</v>
      </c>
      <c r="O549" s="520">
        <v>2898000</v>
      </c>
      <c r="P549" s="521">
        <v>2898000</v>
      </c>
      <c r="Q549" s="522">
        <v>2898000</v>
      </c>
      <c r="R549" s="522">
        <v>2898000</v>
      </c>
      <c r="S549" s="514">
        <v>3</v>
      </c>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c r="DX549" s="38"/>
      <c r="DY549" s="38"/>
      <c r="DZ549" s="38"/>
      <c r="EA549" s="38"/>
      <c r="EB549" s="38"/>
      <c r="EC549" s="38"/>
      <c r="ED549" s="38"/>
      <c r="EE549" s="38"/>
      <c r="EF549" s="38"/>
      <c r="EG549" s="38"/>
      <c r="EH549" s="38"/>
      <c r="EI549" s="38"/>
      <c r="EJ549" s="38"/>
      <c r="EK549" s="38"/>
      <c r="EL549" s="38"/>
      <c r="EM549" s="38"/>
      <c r="EN549" s="38"/>
      <c r="EO549" s="38"/>
      <c r="EP549" s="38"/>
      <c r="EQ549" s="38"/>
      <c r="ER549" s="38"/>
      <c r="ES549" s="38"/>
      <c r="ET549" s="38"/>
      <c r="EU549" s="38"/>
      <c r="EV549" s="38"/>
      <c r="EW549" s="38"/>
      <c r="EX549" s="38"/>
      <c r="EY549" s="38"/>
      <c r="EZ549" s="38"/>
      <c r="FA549" s="38"/>
      <c r="FB549" s="38"/>
      <c r="FC549" s="38"/>
      <c r="FD549" s="38"/>
      <c r="FE549" s="38"/>
      <c r="FF549" s="38"/>
      <c r="FG549" s="38"/>
      <c r="FH549" s="38"/>
      <c r="FI549" s="38"/>
      <c r="FJ549" s="38"/>
      <c r="FK549" s="38"/>
      <c r="FL549" s="38"/>
      <c r="FM549" s="38"/>
      <c r="FN549" s="38"/>
      <c r="FO549" s="38"/>
      <c r="FP549" s="38"/>
      <c r="FQ549" s="38"/>
      <c r="FR549" s="38"/>
      <c r="FS549" s="38"/>
      <c r="FT549" s="38"/>
      <c r="FU549" s="38"/>
      <c r="FV549" s="38"/>
      <c r="FW549" s="38"/>
      <c r="FX549" s="38"/>
      <c r="FY549" s="38"/>
      <c r="FZ549" s="38"/>
      <c r="GA549" s="38"/>
      <c r="GB549" s="38"/>
      <c r="GC549" s="38"/>
      <c r="GD549" s="38"/>
      <c r="GE549" s="38"/>
      <c r="GF549" s="38"/>
      <c r="GG549" s="38"/>
      <c r="GH549" s="38"/>
      <c r="GI549" s="38"/>
      <c r="GJ549" s="38"/>
      <c r="GK549" s="38"/>
      <c r="GL549" s="38"/>
      <c r="GM549" s="38"/>
      <c r="GN549" s="38"/>
      <c r="GO549" s="38"/>
      <c r="GP549" s="38"/>
      <c r="GQ549" s="38"/>
      <c r="GR549" s="38"/>
      <c r="GS549" s="38"/>
      <c r="GT549" s="38"/>
      <c r="GU549" s="38"/>
      <c r="GV549" s="38"/>
      <c r="GW549" s="38"/>
      <c r="GX549" s="38"/>
      <c r="GY549" s="38"/>
      <c r="GZ549" s="38"/>
      <c r="HA549" s="38"/>
      <c r="HB549" s="38"/>
      <c r="HC549" s="38"/>
      <c r="HD549" s="38"/>
      <c r="HE549" s="38"/>
      <c r="HF549" s="38"/>
      <c r="HG549" s="38"/>
      <c r="HH549" s="38"/>
      <c r="HI549" s="38"/>
      <c r="HJ549" s="38"/>
      <c r="HK549" s="38"/>
      <c r="HL549" s="38"/>
      <c r="HM549" s="38"/>
      <c r="HN549" s="38"/>
      <c r="HO549" s="38"/>
      <c r="HP549" s="38"/>
      <c r="HQ549" s="38"/>
      <c r="HR549" s="38"/>
      <c r="HS549" s="38"/>
      <c r="HT549" s="38"/>
      <c r="HU549" s="38"/>
      <c r="HV549" s="38"/>
      <c r="HW549" s="38"/>
      <c r="HX549" s="38"/>
      <c r="HY549" s="38"/>
      <c r="HZ549" s="38"/>
      <c r="IA549" s="38"/>
      <c r="IB549" s="38"/>
      <c r="IC549" s="38"/>
      <c r="ID549" s="38"/>
      <c r="IE549" s="38"/>
      <c r="IF549" s="38"/>
      <c r="IG549" s="38"/>
      <c r="IH549" s="38"/>
      <c r="II549" s="38"/>
      <c r="IJ549" s="38"/>
      <c r="IK549" s="38"/>
      <c r="IL549" s="38"/>
      <c r="IM549" s="38"/>
      <c r="IN549" s="38"/>
      <c r="IO549" s="38"/>
      <c r="IP549" s="38"/>
      <c r="IQ549" s="38"/>
      <c r="IR549" s="38"/>
      <c r="IS549" s="38"/>
      <c r="IT549" s="38"/>
      <c r="IU549" s="38"/>
      <c r="IV549" s="38"/>
      <c r="IW549" s="38"/>
      <c r="IX549" s="38"/>
      <c r="IY549" s="38"/>
      <c r="IZ549" s="38"/>
      <c r="JA549" s="38"/>
      <c r="JB549" s="38"/>
      <c r="JC549" s="38"/>
      <c r="JD549" s="38"/>
      <c r="JE549" s="38"/>
      <c r="JF549" s="38"/>
      <c r="JG549" s="38"/>
      <c r="JH549" s="38"/>
      <c r="JI549" s="38"/>
      <c r="JJ549" s="38"/>
      <c r="JK549" s="38"/>
      <c r="JL549" s="38"/>
      <c r="JM549" s="38"/>
      <c r="JN549" s="38"/>
      <c r="JO549" s="38"/>
      <c r="JP549" s="38"/>
      <c r="JQ549" s="38"/>
      <c r="JR549" s="38"/>
      <c r="JS549" s="38"/>
      <c r="JT549" s="38"/>
      <c r="JU549" s="38"/>
      <c r="JV549" s="38"/>
      <c r="JW549" s="38"/>
      <c r="JX549" s="38"/>
      <c r="JY549" s="38"/>
      <c r="JZ549" s="38"/>
      <c r="KA549" s="38"/>
      <c r="KB549" s="38"/>
      <c r="KC549" s="38"/>
      <c r="KD549" s="38"/>
      <c r="KE549" s="38"/>
      <c r="KF549" s="38"/>
      <c r="KG549" s="38"/>
      <c r="KH549" s="38"/>
      <c r="KI549" s="38"/>
      <c r="KJ549" s="38"/>
      <c r="KK549" s="38"/>
      <c r="KL549" s="38"/>
      <c r="KM549" s="38"/>
      <c r="KN549" s="38"/>
      <c r="KO549" s="38"/>
      <c r="KP549" s="38"/>
      <c r="KQ549" s="38"/>
      <c r="KR549" s="38"/>
      <c r="KS549" s="38"/>
      <c r="KT549" s="38"/>
      <c r="KU549" s="38"/>
      <c r="KV549" s="38"/>
      <c r="KW549" s="38"/>
      <c r="KX549" s="38"/>
      <c r="KY549" s="38"/>
      <c r="KZ549" s="38"/>
      <c r="LA549" s="38"/>
      <c r="LB549" s="38"/>
      <c r="LC549" s="38"/>
      <c r="LD549" s="38"/>
      <c r="LE549" s="38"/>
      <c r="LF549" s="38"/>
      <c r="LG549" s="38"/>
      <c r="LH549" s="38"/>
      <c r="LI549" s="38"/>
      <c r="LJ549" s="38"/>
      <c r="LK549" s="38"/>
      <c r="LL549" s="38"/>
      <c r="LM549" s="38"/>
      <c r="LN549" s="38"/>
      <c r="LO549" s="38"/>
      <c r="LP549" s="38"/>
      <c r="LQ549" s="38"/>
      <c r="LR549" s="38"/>
      <c r="LS549" s="38"/>
      <c r="LT549" s="38"/>
      <c r="LU549" s="38"/>
      <c r="LV549" s="38"/>
      <c r="LW549" s="38"/>
      <c r="LX549" s="38"/>
      <c r="LY549" s="38"/>
      <c r="LZ549" s="38"/>
      <c r="MA549" s="38"/>
      <c r="MB549" s="38"/>
      <c r="MC549" s="38"/>
      <c r="MD549" s="38"/>
      <c r="ME549" s="38"/>
      <c r="MF549" s="38"/>
      <c r="MG549" s="38"/>
      <c r="MH549" s="38"/>
      <c r="MI549" s="38"/>
      <c r="MJ549" s="38"/>
      <c r="MK549" s="38"/>
      <c r="ML549" s="38"/>
      <c r="MM549" s="38"/>
      <c r="MN549" s="38"/>
      <c r="MO549" s="38"/>
      <c r="MP549" s="38"/>
      <c r="MQ549" s="38"/>
      <c r="MR549" s="38"/>
      <c r="MS549" s="38"/>
      <c r="MT549" s="38"/>
      <c r="MU549" s="38"/>
      <c r="MV549" s="38"/>
      <c r="MW549" s="38"/>
      <c r="MX549" s="38"/>
      <c r="MY549" s="38"/>
      <c r="MZ549" s="38"/>
      <c r="NA549" s="38"/>
      <c r="NB549" s="38"/>
      <c r="NC549" s="38"/>
      <c r="ND549" s="38"/>
      <c r="NE549" s="38"/>
      <c r="NF549" s="38"/>
      <c r="NG549" s="38"/>
      <c r="NH549" s="38"/>
      <c r="NI549" s="38"/>
      <c r="NJ549" s="38"/>
      <c r="NK549" s="38"/>
      <c r="NL549" s="38"/>
      <c r="NM549" s="38"/>
      <c r="NN549" s="38"/>
      <c r="NO549" s="38"/>
      <c r="NP549" s="38"/>
      <c r="NQ549" s="38"/>
      <c r="NR549" s="38"/>
      <c r="NS549" s="38"/>
      <c r="NT549" s="38"/>
      <c r="NU549" s="38"/>
      <c r="NV549" s="38"/>
      <c r="NW549" s="38"/>
      <c r="NX549" s="38"/>
      <c r="NY549" s="38"/>
      <c r="NZ549" s="38"/>
      <c r="OA549" s="38"/>
      <c r="OB549" s="38"/>
      <c r="OC549" s="38"/>
      <c r="OD549" s="38"/>
      <c r="OE549" s="38"/>
      <c r="OF549" s="38"/>
      <c r="OG549" s="38"/>
      <c r="OH549" s="38"/>
      <c r="OI549" s="38"/>
      <c r="OJ549" s="38"/>
      <c r="OK549" s="38"/>
      <c r="OL549" s="38"/>
      <c r="OM549" s="38"/>
      <c r="ON549" s="38"/>
      <c r="OO549" s="38"/>
      <c r="OP549" s="38"/>
      <c r="OQ549" s="38"/>
      <c r="OR549" s="38"/>
      <c r="OS549" s="38"/>
      <c r="OT549" s="38"/>
      <c r="OU549" s="38"/>
      <c r="OV549" s="38"/>
      <c r="OW549" s="38"/>
      <c r="OX549" s="38"/>
      <c r="OY549" s="38"/>
      <c r="OZ549" s="38"/>
      <c r="PA549" s="38"/>
      <c r="PB549" s="38"/>
      <c r="PC549" s="38"/>
      <c r="PD549" s="38"/>
      <c r="PE549" s="38"/>
      <c r="PF549" s="38"/>
      <c r="PG549" s="38"/>
      <c r="PH549" s="38"/>
      <c r="PI549" s="38"/>
      <c r="PJ549" s="38"/>
      <c r="PK549" s="38"/>
      <c r="PL549" s="38"/>
      <c r="PM549" s="38"/>
      <c r="PN549" s="38"/>
      <c r="PO549" s="38"/>
      <c r="PP549" s="38"/>
      <c r="PQ549" s="38"/>
      <c r="PR549" s="38"/>
      <c r="PS549" s="38"/>
      <c r="PT549" s="38"/>
      <c r="PU549" s="38"/>
      <c r="PV549" s="38"/>
      <c r="PW549" s="38"/>
      <c r="PX549" s="38"/>
      <c r="PY549" s="38"/>
      <c r="PZ549" s="38"/>
      <c r="QA549" s="38"/>
      <c r="QB549" s="38"/>
      <c r="QC549" s="38"/>
      <c r="QD549" s="38"/>
      <c r="QE549" s="38"/>
      <c r="QF549" s="38"/>
      <c r="QG549" s="38"/>
      <c r="QH549" s="38"/>
      <c r="QI549" s="38"/>
      <c r="QJ549" s="38"/>
      <c r="QK549" s="38"/>
      <c r="QL549" s="38"/>
      <c r="QM549" s="38"/>
      <c r="QN549" s="38"/>
      <c r="QO549" s="38"/>
      <c r="QP549" s="38"/>
      <c r="QQ549" s="38"/>
      <c r="QR549" s="38"/>
      <c r="QS549" s="38"/>
      <c r="QT549" s="38"/>
      <c r="QU549" s="38"/>
      <c r="QV549" s="38"/>
      <c r="QW549" s="38"/>
      <c r="QX549" s="38"/>
      <c r="QY549" s="38"/>
      <c r="QZ549" s="38"/>
      <c r="RA549" s="38"/>
      <c r="RB549" s="38"/>
      <c r="RC549" s="38"/>
      <c r="RD549" s="38"/>
      <c r="RE549" s="38"/>
      <c r="RF549" s="38"/>
      <c r="RG549" s="38"/>
      <c r="RH549" s="38"/>
      <c r="RI549" s="38"/>
      <c r="RJ549" s="38"/>
      <c r="RK549" s="38"/>
      <c r="RL549" s="38"/>
      <c r="RM549" s="38"/>
      <c r="RN549" s="38"/>
      <c r="RO549" s="38"/>
      <c r="RP549" s="38"/>
      <c r="RQ549" s="38"/>
      <c r="RR549" s="38"/>
      <c r="RS549" s="38"/>
      <c r="RT549" s="38"/>
      <c r="RU549" s="38"/>
      <c r="RV549" s="38"/>
      <c r="RW549" s="38"/>
      <c r="RX549" s="38"/>
      <c r="RY549" s="38"/>
      <c r="RZ549" s="38"/>
      <c r="SA549" s="38"/>
      <c r="SB549" s="38"/>
      <c r="SC549" s="38"/>
      <c r="SD549" s="38"/>
      <c r="SE549" s="38"/>
      <c r="SF549" s="38"/>
      <c r="SG549" s="38"/>
      <c r="SH549" s="38"/>
      <c r="SI549" s="38"/>
      <c r="SJ549" s="38"/>
      <c r="SK549" s="38"/>
      <c r="SL549" s="38"/>
      <c r="SM549" s="38"/>
      <c r="SN549" s="38"/>
      <c r="SO549" s="38"/>
      <c r="SP549" s="38"/>
      <c r="SQ549" s="38"/>
      <c r="SR549" s="38"/>
      <c r="SS549" s="38"/>
      <c r="ST549" s="38"/>
      <c r="SU549" s="38"/>
      <c r="SV549" s="38"/>
      <c r="SW549" s="38"/>
      <c r="SX549" s="38"/>
      <c r="SY549" s="38"/>
      <c r="SZ549" s="38"/>
      <c r="TA549" s="38"/>
      <c r="TB549" s="38"/>
      <c r="TC549" s="38"/>
      <c r="TD549" s="38"/>
      <c r="TE549" s="38"/>
      <c r="TF549" s="38"/>
      <c r="TG549" s="38"/>
      <c r="TH549" s="38"/>
      <c r="TI549" s="38"/>
      <c r="TJ549" s="38"/>
      <c r="TK549" s="38"/>
      <c r="TL549" s="38"/>
      <c r="TM549" s="38"/>
      <c r="TN549" s="38"/>
      <c r="TO549" s="38"/>
      <c r="TP549" s="38"/>
      <c r="TQ549" s="38"/>
      <c r="TR549" s="38"/>
      <c r="TS549" s="38"/>
      <c r="TT549" s="38"/>
      <c r="TU549" s="38"/>
      <c r="TV549" s="38"/>
      <c r="TW549" s="38"/>
      <c r="TX549" s="38"/>
      <c r="TY549" s="38"/>
      <c r="TZ549" s="38"/>
      <c r="UA549" s="38"/>
      <c r="UB549" s="38"/>
      <c r="UC549" s="38"/>
      <c r="UD549" s="38"/>
      <c r="UE549" s="38"/>
      <c r="UF549" s="38"/>
      <c r="UG549" s="38"/>
      <c r="UH549" s="38"/>
      <c r="UI549" s="38"/>
      <c r="UJ549" s="38"/>
      <c r="UK549" s="38"/>
      <c r="UL549" s="38"/>
      <c r="UM549" s="38"/>
      <c r="UN549" s="38"/>
      <c r="UO549" s="38"/>
      <c r="UP549" s="38"/>
      <c r="UQ549" s="38"/>
      <c r="UR549" s="38"/>
      <c r="US549" s="38"/>
      <c r="UT549" s="38"/>
      <c r="UU549" s="38"/>
      <c r="UV549" s="38"/>
      <c r="UW549" s="38"/>
      <c r="UX549" s="38"/>
      <c r="UY549" s="38"/>
      <c r="UZ549" s="38"/>
      <c r="VA549" s="38"/>
      <c r="VB549" s="38"/>
      <c r="VC549" s="38"/>
      <c r="VD549" s="38"/>
      <c r="VE549" s="38"/>
      <c r="VF549" s="38"/>
      <c r="VG549" s="38"/>
      <c r="VH549" s="38"/>
      <c r="VI549" s="38"/>
      <c r="VJ549" s="38"/>
      <c r="VK549" s="38"/>
      <c r="VL549" s="38"/>
      <c r="VM549" s="38"/>
      <c r="VN549" s="38"/>
      <c r="VO549" s="38"/>
      <c r="VP549" s="38"/>
      <c r="VQ549" s="38"/>
      <c r="VR549" s="38"/>
      <c r="VS549" s="38"/>
      <c r="VT549" s="38"/>
      <c r="VU549" s="38"/>
      <c r="VV549" s="38"/>
      <c r="VW549" s="38"/>
      <c r="VX549" s="38"/>
      <c r="VY549" s="38"/>
      <c r="VZ549" s="38"/>
      <c r="WA549" s="38"/>
      <c r="WB549" s="38"/>
      <c r="WC549" s="38"/>
      <c r="WD549" s="38"/>
    </row>
    <row r="550" spans="1:602" s="40" customFormat="1" ht="39.75" customHeight="1">
      <c r="A550" s="507"/>
      <c r="B550" s="527" t="s">
        <v>1021</v>
      </c>
      <c r="C550" s="527" t="s">
        <v>1022</v>
      </c>
      <c r="D550" s="50" t="s">
        <v>1023</v>
      </c>
      <c r="E550" s="574" t="s">
        <v>1024</v>
      </c>
      <c r="F550" s="50" t="s">
        <v>136</v>
      </c>
      <c r="G550" s="518">
        <v>38718</v>
      </c>
      <c r="H550" s="55" t="s">
        <v>137</v>
      </c>
      <c r="I550" s="512" t="s">
        <v>3</v>
      </c>
      <c r="J550" s="206" t="s">
        <v>4</v>
      </c>
      <c r="K550" s="512" t="s">
        <v>1025</v>
      </c>
      <c r="L550" s="512" t="s">
        <v>146</v>
      </c>
      <c r="M550" s="645">
        <f t="shared" ref="M550:R550" si="87">M551+M552</f>
        <v>578900</v>
      </c>
      <c r="N550" s="645">
        <f t="shared" si="87"/>
        <v>569879.55000000005</v>
      </c>
      <c r="O550" s="645">
        <f t="shared" si="87"/>
        <v>641500</v>
      </c>
      <c r="P550" s="646">
        <f t="shared" si="87"/>
        <v>641500</v>
      </c>
      <c r="Q550" s="647">
        <f t="shared" si="87"/>
        <v>641500</v>
      </c>
      <c r="R550" s="647">
        <f t="shared" si="87"/>
        <v>641500</v>
      </c>
      <c r="S550" s="555"/>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c r="DX550" s="38"/>
      <c r="DY550" s="38"/>
      <c r="DZ550" s="38"/>
      <c r="EA550" s="38"/>
      <c r="EB550" s="38"/>
      <c r="EC550" s="38"/>
      <c r="ED550" s="38"/>
      <c r="EE550" s="38"/>
      <c r="EF550" s="38"/>
      <c r="EG550" s="38"/>
      <c r="EH550" s="38"/>
      <c r="EI550" s="38"/>
      <c r="EJ550" s="38"/>
      <c r="EK550" s="38"/>
      <c r="EL550" s="38"/>
      <c r="EM550" s="38"/>
      <c r="EN550" s="38"/>
      <c r="EO550" s="38"/>
      <c r="EP550" s="38"/>
      <c r="EQ550" s="38"/>
      <c r="ER550" s="38"/>
      <c r="ES550" s="38"/>
      <c r="ET550" s="38"/>
      <c r="EU550" s="38"/>
      <c r="EV550" s="38"/>
      <c r="EW550" s="38"/>
      <c r="EX550" s="38"/>
      <c r="EY550" s="38"/>
      <c r="EZ550" s="38"/>
      <c r="FA550" s="38"/>
      <c r="FB550" s="38"/>
      <c r="FC550" s="38"/>
      <c r="FD550" s="38"/>
      <c r="FE550" s="38"/>
      <c r="FF550" s="38"/>
      <c r="FG550" s="38"/>
      <c r="FH550" s="38"/>
      <c r="FI550" s="38"/>
      <c r="FJ550" s="38"/>
      <c r="FK550" s="38"/>
      <c r="FL550" s="38"/>
      <c r="FM550" s="38"/>
      <c r="FN550" s="38"/>
      <c r="FO550" s="38"/>
      <c r="FP550" s="38"/>
      <c r="FQ550" s="38"/>
      <c r="FR550" s="38"/>
      <c r="FS550" s="38"/>
      <c r="FT550" s="38"/>
      <c r="FU550" s="38"/>
      <c r="FV550" s="38"/>
      <c r="FW550" s="38"/>
      <c r="FX550" s="38"/>
      <c r="FY550" s="38"/>
      <c r="FZ550" s="38"/>
      <c r="GA550" s="38"/>
      <c r="GB550" s="38"/>
      <c r="GC550" s="38"/>
      <c r="GD550" s="38"/>
      <c r="GE550" s="38"/>
      <c r="GF550" s="38"/>
      <c r="GG550" s="38"/>
      <c r="GH550" s="38"/>
      <c r="GI550" s="38"/>
      <c r="GJ550" s="38"/>
      <c r="GK550" s="38"/>
      <c r="GL550" s="38"/>
      <c r="GM550" s="38"/>
      <c r="GN550" s="38"/>
      <c r="GO550" s="38"/>
      <c r="GP550" s="38"/>
      <c r="GQ550" s="38"/>
      <c r="GR550" s="38"/>
      <c r="GS550" s="38"/>
      <c r="GT550" s="38"/>
      <c r="GU550" s="38"/>
      <c r="GV550" s="38"/>
      <c r="GW550" s="38"/>
      <c r="GX550" s="38"/>
      <c r="GY550" s="38"/>
      <c r="GZ550" s="38"/>
      <c r="HA550" s="38"/>
      <c r="HB550" s="38"/>
      <c r="HC550" s="38"/>
      <c r="HD550" s="38"/>
      <c r="HE550" s="38"/>
      <c r="HF550" s="38"/>
      <c r="HG550" s="38"/>
      <c r="HH550" s="38"/>
      <c r="HI550" s="38"/>
      <c r="HJ550" s="38"/>
      <c r="HK550" s="38"/>
      <c r="HL550" s="38"/>
      <c r="HM550" s="38"/>
      <c r="HN550" s="38"/>
      <c r="HO550" s="38"/>
      <c r="HP550" s="38"/>
      <c r="HQ550" s="38"/>
      <c r="HR550" s="38"/>
      <c r="HS550" s="38"/>
      <c r="HT550" s="38"/>
      <c r="HU550" s="38"/>
      <c r="HV550" s="38"/>
      <c r="HW550" s="38"/>
      <c r="HX550" s="38"/>
      <c r="HY550" s="38"/>
      <c r="HZ550" s="38"/>
      <c r="IA550" s="38"/>
      <c r="IB550" s="38"/>
      <c r="IC550" s="38"/>
      <c r="ID550" s="38"/>
      <c r="IE550" s="38"/>
      <c r="IF550" s="38"/>
      <c r="IG550" s="38"/>
      <c r="IH550" s="38"/>
      <c r="II550" s="38"/>
      <c r="IJ550" s="38"/>
      <c r="IK550" s="38"/>
      <c r="IL550" s="38"/>
      <c r="IM550" s="38"/>
      <c r="IN550" s="38"/>
      <c r="IO550" s="38"/>
      <c r="IP550" s="38"/>
      <c r="IQ550" s="38"/>
      <c r="IR550" s="38"/>
      <c r="IS550" s="38"/>
      <c r="IT550" s="38"/>
      <c r="IU550" s="38"/>
      <c r="IV550" s="38"/>
      <c r="IW550" s="38"/>
      <c r="IX550" s="38"/>
      <c r="IY550" s="38"/>
      <c r="IZ550" s="38"/>
      <c r="JA550" s="38"/>
      <c r="JB550" s="38"/>
      <c r="JC550" s="38"/>
      <c r="JD550" s="38"/>
      <c r="JE550" s="38"/>
      <c r="JF550" s="38"/>
      <c r="JG550" s="38"/>
      <c r="JH550" s="38"/>
      <c r="JI550" s="38"/>
      <c r="JJ550" s="38"/>
      <c r="JK550" s="38"/>
      <c r="JL550" s="38"/>
      <c r="JM550" s="38"/>
      <c r="JN550" s="38"/>
      <c r="JO550" s="38"/>
      <c r="JP550" s="38"/>
      <c r="JQ550" s="38"/>
      <c r="JR550" s="38"/>
      <c r="JS550" s="38"/>
      <c r="JT550" s="38"/>
      <c r="JU550" s="38"/>
      <c r="JV550" s="38"/>
      <c r="JW550" s="38"/>
      <c r="JX550" s="38"/>
      <c r="JY550" s="38"/>
      <c r="JZ550" s="38"/>
      <c r="KA550" s="38"/>
      <c r="KB550" s="38"/>
      <c r="KC550" s="38"/>
      <c r="KD550" s="38"/>
      <c r="KE550" s="38"/>
      <c r="KF550" s="38"/>
      <c r="KG550" s="38"/>
      <c r="KH550" s="38"/>
      <c r="KI550" s="38"/>
      <c r="KJ550" s="38"/>
      <c r="KK550" s="38"/>
      <c r="KL550" s="38"/>
      <c r="KM550" s="38"/>
      <c r="KN550" s="38"/>
      <c r="KO550" s="38"/>
      <c r="KP550" s="38"/>
      <c r="KQ550" s="38"/>
      <c r="KR550" s="38"/>
      <c r="KS550" s="38"/>
      <c r="KT550" s="38"/>
      <c r="KU550" s="38"/>
      <c r="KV550" s="38"/>
      <c r="KW550" s="38"/>
      <c r="KX550" s="38"/>
      <c r="KY550" s="38"/>
      <c r="KZ550" s="38"/>
      <c r="LA550" s="38"/>
      <c r="LB550" s="38"/>
      <c r="LC550" s="38"/>
      <c r="LD550" s="38"/>
      <c r="LE550" s="38"/>
      <c r="LF550" s="38"/>
      <c r="LG550" s="38"/>
      <c r="LH550" s="38"/>
      <c r="LI550" s="38"/>
      <c r="LJ550" s="38"/>
      <c r="LK550" s="38"/>
      <c r="LL550" s="38"/>
      <c r="LM550" s="38"/>
      <c r="LN550" s="38"/>
      <c r="LO550" s="38"/>
      <c r="LP550" s="38"/>
      <c r="LQ550" s="38"/>
      <c r="LR550" s="38"/>
      <c r="LS550" s="38"/>
      <c r="LT550" s="38"/>
      <c r="LU550" s="38"/>
      <c r="LV550" s="38"/>
      <c r="LW550" s="38"/>
      <c r="LX550" s="38"/>
      <c r="LY550" s="38"/>
      <c r="LZ550" s="38"/>
      <c r="MA550" s="38"/>
      <c r="MB550" s="38"/>
      <c r="MC550" s="38"/>
      <c r="MD550" s="38"/>
      <c r="ME550" s="38"/>
      <c r="MF550" s="38"/>
      <c r="MG550" s="38"/>
      <c r="MH550" s="38"/>
      <c r="MI550" s="38"/>
      <c r="MJ550" s="38"/>
      <c r="MK550" s="38"/>
      <c r="ML550" s="38"/>
      <c r="MM550" s="38"/>
      <c r="MN550" s="38"/>
      <c r="MO550" s="38"/>
      <c r="MP550" s="38"/>
      <c r="MQ550" s="38"/>
      <c r="MR550" s="38"/>
      <c r="MS550" s="38"/>
      <c r="MT550" s="38"/>
      <c r="MU550" s="38"/>
      <c r="MV550" s="38"/>
      <c r="MW550" s="38"/>
      <c r="MX550" s="38"/>
      <c r="MY550" s="38"/>
      <c r="MZ550" s="38"/>
      <c r="NA550" s="38"/>
      <c r="NB550" s="38"/>
      <c r="NC550" s="38"/>
      <c r="ND550" s="38"/>
      <c r="NE550" s="38"/>
      <c r="NF550" s="38"/>
      <c r="NG550" s="38"/>
      <c r="NH550" s="38"/>
      <c r="NI550" s="38"/>
      <c r="NJ550" s="38"/>
      <c r="NK550" s="38"/>
      <c r="NL550" s="38"/>
      <c r="NM550" s="38"/>
      <c r="NN550" s="38"/>
      <c r="NO550" s="38"/>
      <c r="NP550" s="38"/>
      <c r="NQ550" s="38"/>
      <c r="NR550" s="38"/>
      <c r="NS550" s="38"/>
      <c r="NT550" s="38"/>
      <c r="NU550" s="38"/>
      <c r="NV550" s="38"/>
      <c r="NW550" s="38"/>
      <c r="NX550" s="38"/>
      <c r="NY550" s="38"/>
      <c r="NZ550" s="38"/>
      <c r="OA550" s="38"/>
      <c r="OB550" s="38"/>
      <c r="OC550" s="38"/>
      <c r="OD550" s="38"/>
      <c r="OE550" s="38"/>
      <c r="OF550" s="38"/>
      <c r="OG550" s="38"/>
      <c r="OH550" s="38"/>
      <c r="OI550" s="38"/>
      <c r="OJ550" s="38"/>
      <c r="OK550" s="38"/>
      <c r="OL550" s="38"/>
      <c r="OM550" s="38"/>
      <c r="ON550" s="38"/>
      <c r="OO550" s="38"/>
      <c r="OP550" s="38"/>
      <c r="OQ550" s="38"/>
      <c r="OR550" s="38"/>
      <c r="OS550" s="38"/>
      <c r="OT550" s="38"/>
      <c r="OU550" s="38"/>
      <c r="OV550" s="38"/>
      <c r="OW550" s="38"/>
      <c r="OX550" s="38"/>
      <c r="OY550" s="38"/>
      <c r="OZ550" s="38"/>
      <c r="PA550" s="38"/>
      <c r="PB550" s="38"/>
      <c r="PC550" s="38"/>
      <c r="PD550" s="38"/>
      <c r="PE550" s="38"/>
      <c r="PF550" s="38"/>
      <c r="PG550" s="38"/>
      <c r="PH550" s="38"/>
      <c r="PI550" s="38"/>
      <c r="PJ550" s="38"/>
      <c r="PK550" s="38"/>
      <c r="PL550" s="38"/>
      <c r="PM550" s="38"/>
      <c r="PN550" s="38"/>
      <c r="PO550" s="38"/>
      <c r="PP550" s="38"/>
      <c r="PQ550" s="38"/>
      <c r="PR550" s="38"/>
      <c r="PS550" s="38"/>
      <c r="PT550" s="38"/>
      <c r="PU550" s="38"/>
      <c r="PV550" s="38"/>
      <c r="PW550" s="38"/>
      <c r="PX550" s="38"/>
      <c r="PY550" s="38"/>
      <c r="PZ550" s="38"/>
      <c r="QA550" s="38"/>
      <c r="QB550" s="38"/>
      <c r="QC550" s="38"/>
      <c r="QD550" s="38"/>
      <c r="QE550" s="38"/>
      <c r="QF550" s="38"/>
      <c r="QG550" s="38"/>
      <c r="QH550" s="38"/>
      <c r="QI550" s="38"/>
      <c r="QJ550" s="38"/>
      <c r="QK550" s="38"/>
      <c r="QL550" s="38"/>
      <c r="QM550" s="38"/>
      <c r="QN550" s="38"/>
      <c r="QO550" s="38"/>
      <c r="QP550" s="38"/>
      <c r="QQ550" s="38"/>
      <c r="QR550" s="38"/>
      <c r="QS550" s="38"/>
      <c r="QT550" s="38"/>
      <c r="QU550" s="38"/>
      <c r="QV550" s="38"/>
      <c r="QW550" s="38"/>
      <c r="QX550" s="38"/>
      <c r="QY550" s="38"/>
      <c r="QZ550" s="38"/>
      <c r="RA550" s="38"/>
      <c r="RB550" s="38"/>
      <c r="RC550" s="38"/>
      <c r="RD550" s="38"/>
      <c r="RE550" s="38"/>
      <c r="RF550" s="38"/>
      <c r="RG550" s="38"/>
      <c r="RH550" s="38"/>
      <c r="RI550" s="38"/>
      <c r="RJ550" s="38"/>
      <c r="RK550" s="38"/>
      <c r="RL550" s="38"/>
      <c r="RM550" s="38"/>
      <c r="RN550" s="38"/>
      <c r="RO550" s="38"/>
      <c r="RP550" s="38"/>
      <c r="RQ550" s="38"/>
      <c r="RR550" s="38"/>
      <c r="RS550" s="38"/>
      <c r="RT550" s="38"/>
      <c r="RU550" s="38"/>
      <c r="RV550" s="38"/>
      <c r="RW550" s="38"/>
      <c r="RX550" s="38"/>
      <c r="RY550" s="38"/>
      <c r="RZ550" s="38"/>
      <c r="SA550" s="38"/>
      <c r="SB550" s="38"/>
      <c r="SC550" s="38"/>
      <c r="SD550" s="38"/>
      <c r="SE550" s="38"/>
      <c r="SF550" s="38"/>
      <c r="SG550" s="38"/>
      <c r="SH550" s="38"/>
      <c r="SI550" s="38"/>
      <c r="SJ550" s="38"/>
      <c r="SK550" s="38"/>
      <c r="SL550" s="38"/>
      <c r="SM550" s="38"/>
      <c r="SN550" s="38"/>
      <c r="SO550" s="38"/>
      <c r="SP550" s="38"/>
      <c r="SQ550" s="38"/>
      <c r="SR550" s="38"/>
      <c r="SS550" s="38"/>
      <c r="ST550" s="38"/>
      <c r="SU550" s="38"/>
      <c r="SV550" s="38"/>
      <c r="SW550" s="38"/>
      <c r="SX550" s="38"/>
      <c r="SY550" s="38"/>
      <c r="SZ550" s="38"/>
      <c r="TA550" s="38"/>
      <c r="TB550" s="38"/>
      <c r="TC550" s="38"/>
      <c r="TD550" s="38"/>
      <c r="TE550" s="38"/>
      <c r="TF550" s="38"/>
      <c r="TG550" s="38"/>
      <c r="TH550" s="38"/>
      <c r="TI550" s="38"/>
      <c r="TJ550" s="38"/>
      <c r="TK550" s="38"/>
      <c r="TL550" s="38"/>
      <c r="TM550" s="38"/>
      <c r="TN550" s="38"/>
      <c r="TO550" s="38"/>
      <c r="TP550" s="38"/>
      <c r="TQ550" s="38"/>
      <c r="TR550" s="38"/>
      <c r="TS550" s="38"/>
      <c r="TT550" s="38"/>
      <c r="TU550" s="38"/>
      <c r="TV550" s="38"/>
      <c r="TW550" s="38"/>
      <c r="TX550" s="38"/>
      <c r="TY550" s="38"/>
      <c r="TZ550" s="38"/>
      <c r="UA550" s="38"/>
      <c r="UB550" s="38"/>
      <c r="UC550" s="38"/>
      <c r="UD550" s="38"/>
      <c r="UE550" s="38"/>
      <c r="UF550" s="38"/>
      <c r="UG550" s="38"/>
      <c r="UH550" s="38"/>
      <c r="UI550" s="38"/>
      <c r="UJ550" s="38"/>
      <c r="UK550" s="38"/>
      <c r="UL550" s="38"/>
      <c r="UM550" s="38"/>
      <c r="UN550" s="38"/>
      <c r="UO550" s="38"/>
      <c r="UP550" s="38"/>
      <c r="UQ550" s="38"/>
      <c r="UR550" s="38"/>
      <c r="US550" s="38"/>
      <c r="UT550" s="38"/>
      <c r="UU550" s="38"/>
      <c r="UV550" s="38"/>
      <c r="UW550" s="38"/>
      <c r="UX550" s="38"/>
      <c r="UY550" s="38"/>
      <c r="UZ550" s="38"/>
      <c r="VA550" s="38"/>
      <c r="VB550" s="38"/>
      <c r="VC550" s="38"/>
      <c r="VD550" s="38"/>
      <c r="VE550" s="38"/>
      <c r="VF550" s="38"/>
      <c r="VG550" s="38"/>
      <c r="VH550" s="38"/>
      <c r="VI550" s="38"/>
      <c r="VJ550" s="38"/>
      <c r="VK550" s="38"/>
      <c r="VL550" s="38"/>
      <c r="VM550" s="38"/>
      <c r="VN550" s="38"/>
      <c r="VO550" s="38"/>
      <c r="VP550" s="38"/>
      <c r="VQ550" s="38"/>
      <c r="VR550" s="38"/>
      <c r="VS550" s="38"/>
      <c r="VT550" s="38"/>
      <c r="VU550" s="38"/>
      <c r="VV550" s="38"/>
      <c r="VW550" s="38"/>
      <c r="VX550" s="38"/>
      <c r="VY550" s="38"/>
      <c r="VZ550" s="38"/>
      <c r="WA550" s="38"/>
      <c r="WB550" s="38"/>
      <c r="WC550" s="38"/>
      <c r="WD550" s="38"/>
    </row>
    <row r="551" spans="1:602" s="37" customFormat="1" ht="55.5" customHeight="1">
      <c r="A551" s="507"/>
      <c r="B551" s="530"/>
      <c r="C551" s="530"/>
      <c r="D551" s="531"/>
      <c r="E551" s="574"/>
      <c r="F551" s="51"/>
      <c r="G551" s="526"/>
      <c r="H551" s="57"/>
      <c r="I551" s="519" t="s">
        <v>3</v>
      </c>
      <c r="J551" s="332" t="s">
        <v>4</v>
      </c>
      <c r="K551" s="519" t="s">
        <v>1025</v>
      </c>
      <c r="L551" s="519" t="s">
        <v>34</v>
      </c>
      <c r="M551" s="520">
        <v>573000</v>
      </c>
      <c r="N551" s="520">
        <v>564675</v>
      </c>
      <c r="O551" s="520">
        <v>635000</v>
      </c>
      <c r="P551" s="521">
        <v>635000</v>
      </c>
      <c r="Q551" s="522">
        <v>635000</v>
      </c>
      <c r="R551" s="522">
        <v>635000</v>
      </c>
      <c r="S551" s="514">
        <v>3</v>
      </c>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c r="FA551" s="38"/>
      <c r="FB551" s="38"/>
      <c r="FC551" s="38"/>
      <c r="FD551" s="38"/>
      <c r="FE551" s="38"/>
      <c r="FF551" s="38"/>
      <c r="FG551" s="38"/>
      <c r="FH551" s="38"/>
      <c r="FI551" s="38"/>
      <c r="FJ551" s="38"/>
      <c r="FK551" s="38"/>
      <c r="FL551" s="38"/>
      <c r="FM551" s="38"/>
      <c r="FN551" s="38"/>
      <c r="FO551" s="38"/>
      <c r="FP551" s="38"/>
      <c r="FQ551" s="38"/>
      <c r="FR551" s="38"/>
      <c r="FS551" s="38"/>
      <c r="FT551" s="38"/>
      <c r="FU551" s="38"/>
      <c r="FV551" s="38"/>
      <c r="FW551" s="38"/>
      <c r="FX551" s="38"/>
      <c r="FY551" s="38"/>
      <c r="FZ551" s="38"/>
      <c r="GA551" s="38"/>
      <c r="GB551" s="38"/>
      <c r="GC551" s="38"/>
      <c r="GD551" s="38"/>
      <c r="GE551" s="38"/>
      <c r="GF551" s="38"/>
      <c r="GG551" s="38"/>
      <c r="GH551" s="38"/>
      <c r="GI551" s="38"/>
      <c r="GJ551" s="38"/>
      <c r="GK551" s="38"/>
      <c r="GL551" s="38"/>
      <c r="GM551" s="38"/>
      <c r="GN551" s="38"/>
      <c r="GO551" s="38"/>
      <c r="GP551" s="38"/>
      <c r="GQ551" s="38"/>
      <c r="GR551" s="38"/>
      <c r="GS551" s="38"/>
      <c r="GT551" s="38"/>
      <c r="GU551" s="38"/>
      <c r="GV551" s="38"/>
      <c r="GW551" s="38"/>
      <c r="GX551" s="38"/>
      <c r="GY551" s="38"/>
      <c r="GZ551" s="38"/>
      <c r="HA551" s="38"/>
      <c r="HB551" s="38"/>
      <c r="HC551" s="38"/>
      <c r="HD551" s="38"/>
      <c r="HE551" s="38"/>
      <c r="HF551" s="38"/>
      <c r="HG551" s="38"/>
      <c r="HH551" s="38"/>
      <c r="HI551" s="38"/>
      <c r="HJ551" s="38"/>
      <c r="HK551" s="38"/>
      <c r="HL551" s="38"/>
      <c r="HM551" s="38"/>
      <c r="HN551" s="38"/>
      <c r="HO551" s="38"/>
      <c r="HP551" s="38"/>
      <c r="HQ551" s="38"/>
      <c r="HR551" s="38"/>
      <c r="HS551" s="38"/>
      <c r="HT551" s="38"/>
      <c r="HU551" s="38"/>
      <c r="HV551" s="38"/>
      <c r="HW551" s="38"/>
      <c r="HX551" s="38"/>
      <c r="HY551" s="38"/>
      <c r="HZ551" s="38"/>
      <c r="IA551" s="38"/>
      <c r="IB551" s="38"/>
      <c r="IC551" s="38"/>
      <c r="ID551" s="38"/>
      <c r="IE551" s="38"/>
      <c r="IF551" s="38"/>
      <c r="IG551" s="38"/>
      <c r="IH551" s="38"/>
      <c r="II551" s="38"/>
      <c r="IJ551" s="38"/>
      <c r="IK551" s="38"/>
      <c r="IL551" s="38"/>
      <c r="IM551" s="38"/>
      <c r="IN551" s="38"/>
      <c r="IO551" s="38"/>
      <c r="IP551" s="38"/>
      <c r="IQ551" s="38"/>
      <c r="IR551" s="38"/>
      <c r="IS551" s="38"/>
      <c r="IT551" s="38"/>
      <c r="IU551" s="38"/>
      <c r="IV551" s="38"/>
      <c r="IW551" s="38"/>
      <c r="IX551" s="38"/>
      <c r="IY551" s="38"/>
      <c r="IZ551" s="38"/>
      <c r="JA551" s="38"/>
      <c r="JB551" s="38"/>
      <c r="JC551" s="38"/>
      <c r="JD551" s="38"/>
      <c r="JE551" s="38"/>
      <c r="JF551" s="38"/>
      <c r="JG551" s="38"/>
      <c r="JH551" s="38"/>
      <c r="JI551" s="38"/>
      <c r="JJ551" s="38"/>
      <c r="JK551" s="38"/>
      <c r="JL551" s="38"/>
      <c r="JM551" s="38"/>
      <c r="JN551" s="38"/>
      <c r="JO551" s="38"/>
      <c r="JP551" s="38"/>
      <c r="JQ551" s="38"/>
      <c r="JR551" s="38"/>
      <c r="JS551" s="38"/>
      <c r="JT551" s="38"/>
      <c r="JU551" s="38"/>
      <c r="JV551" s="38"/>
      <c r="JW551" s="38"/>
      <c r="JX551" s="38"/>
      <c r="JY551" s="38"/>
      <c r="JZ551" s="38"/>
      <c r="KA551" s="38"/>
      <c r="KB551" s="38"/>
      <c r="KC551" s="38"/>
      <c r="KD551" s="38"/>
      <c r="KE551" s="38"/>
      <c r="KF551" s="38"/>
      <c r="KG551" s="38"/>
      <c r="KH551" s="38"/>
      <c r="KI551" s="38"/>
      <c r="KJ551" s="38"/>
      <c r="KK551" s="38"/>
      <c r="KL551" s="38"/>
      <c r="KM551" s="38"/>
      <c r="KN551" s="38"/>
      <c r="KO551" s="38"/>
      <c r="KP551" s="38"/>
      <c r="KQ551" s="38"/>
      <c r="KR551" s="38"/>
      <c r="KS551" s="38"/>
      <c r="KT551" s="38"/>
      <c r="KU551" s="38"/>
      <c r="KV551" s="38"/>
      <c r="KW551" s="38"/>
      <c r="KX551" s="38"/>
      <c r="KY551" s="38"/>
      <c r="KZ551" s="38"/>
      <c r="LA551" s="38"/>
      <c r="LB551" s="38"/>
      <c r="LC551" s="38"/>
      <c r="LD551" s="38"/>
      <c r="LE551" s="38"/>
      <c r="LF551" s="38"/>
      <c r="LG551" s="38"/>
      <c r="LH551" s="38"/>
      <c r="LI551" s="38"/>
      <c r="LJ551" s="38"/>
      <c r="LK551" s="38"/>
      <c r="LL551" s="38"/>
      <c r="LM551" s="38"/>
      <c r="LN551" s="38"/>
      <c r="LO551" s="38"/>
      <c r="LP551" s="38"/>
      <c r="LQ551" s="38"/>
      <c r="LR551" s="38"/>
      <c r="LS551" s="38"/>
      <c r="LT551" s="38"/>
      <c r="LU551" s="38"/>
      <c r="LV551" s="38"/>
      <c r="LW551" s="38"/>
      <c r="LX551" s="38"/>
      <c r="LY551" s="38"/>
      <c r="LZ551" s="38"/>
      <c r="MA551" s="38"/>
      <c r="MB551" s="38"/>
      <c r="MC551" s="38"/>
      <c r="MD551" s="38"/>
      <c r="ME551" s="38"/>
      <c r="MF551" s="38"/>
      <c r="MG551" s="38"/>
      <c r="MH551" s="38"/>
      <c r="MI551" s="38"/>
      <c r="MJ551" s="38"/>
      <c r="MK551" s="38"/>
      <c r="ML551" s="38"/>
      <c r="MM551" s="38"/>
      <c r="MN551" s="38"/>
      <c r="MO551" s="38"/>
      <c r="MP551" s="38"/>
      <c r="MQ551" s="38"/>
      <c r="MR551" s="38"/>
      <c r="MS551" s="38"/>
      <c r="MT551" s="38"/>
      <c r="MU551" s="38"/>
      <c r="MV551" s="38"/>
      <c r="MW551" s="38"/>
      <c r="MX551" s="38"/>
      <c r="MY551" s="38"/>
      <c r="MZ551" s="38"/>
      <c r="NA551" s="38"/>
      <c r="NB551" s="38"/>
      <c r="NC551" s="38"/>
      <c r="ND551" s="38"/>
      <c r="NE551" s="38"/>
      <c r="NF551" s="38"/>
      <c r="NG551" s="38"/>
      <c r="NH551" s="38"/>
      <c r="NI551" s="38"/>
      <c r="NJ551" s="38"/>
      <c r="NK551" s="38"/>
      <c r="NL551" s="38"/>
      <c r="NM551" s="38"/>
      <c r="NN551" s="38"/>
      <c r="NO551" s="38"/>
      <c r="NP551" s="38"/>
      <c r="NQ551" s="38"/>
      <c r="NR551" s="38"/>
      <c r="NS551" s="38"/>
      <c r="NT551" s="38"/>
      <c r="NU551" s="38"/>
      <c r="NV551" s="38"/>
      <c r="NW551" s="38"/>
      <c r="NX551" s="38"/>
      <c r="NY551" s="38"/>
      <c r="NZ551" s="38"/>
      <c r="OA551" s="38"/>
      <c r="OB551" s="38"/>
      <c r="OC551" s="38"/>
      <c r="OD551" s="38"/>
      <c r="OE551" s="38"/>
      <c r="OF551" s="38"/>
      <c r="OG551" s="38"/>
      <c r="OH551" s="38"/>
      <c r="OI551" s="38"/>
      <c r="OJ551" s="38"/>
      <c r="OK551" s="38"/>
      <c r="OL551" s="38"/>
      <c r="OM551" s="38"/>
      <c r="ON551" s="38"/>
      <c r="OO551" s="38"/>
      <c r="OP551" s="38"/>
      <c r="OQ551" s="38"/>
      <c r="OR551" s="38"/>
      <c r="OS551" s="38"/>
      <c r="OT551" s="38"/>
      <c r="OU551" s="38"/>
      <c r="OV551" s="38"/>
      <c r="OW551" s="38"/>
      <c r="OX551" s="38"/>
      <c r="OY551" s="38"/>
      <c r="OZ551" s="38"/>
      <c r="PA551" s="38"/>
      <c r="PB551" s="38"/>
      <c r="PC551" s="38"/>
      <c r="PD551" s="38"/>
      <c r="PE551" s="38"/>
      <c r="PF551" s="38"/>
      <c r="PG551" s="38"/>
      <c r="PH551" s="38"/>
      <c r="PI551" s="38"/>
      <c r="PJ551" s="38"/>
      <c r="PK551" s="38"/>
      <c r="PL551" s="38"/>
      <c r="PM551" s="38"/>
      <c r="PN551" s="38"/>
      <c r="PO551" s="38"/>
      <c r="PP551" s="38"/>
      <c r="PQ551" s="38"/>
      <c r="PR551" s="38"/>
      <c r="PS551" s="38"/>
      <c r="PT551" s="38"/>
      <c r="PU551" s="38"/>
      <c r="PV551" s="38"/>
      <c r="PW551" s="38"/>
      <c r="PX551" s="38"/>
      <c r="PY551" s="38"/>
      <c r="PZ551" s="38"/>
      <c r="QA551" s="38"/>
      <c r="QB551" s="38"/>
      <c r="QC551" s="38"/>
      <c r="QD551" s="38"/>
      <c r="QE551" s="38"/>
      <c r="QF551" s="38"/>
      <c r="QG551" s="38"/>
      <c r="QH551" s="38"/>
      <c r="QI551" s="38"/>
      <c r="QJ551" s="38"/>
      <c r="QK551" s="38"/>
      <c r="QL551" s="38"/>
      <c r="QM551" s="38"/>
      <c r="QN551" s="38"/>
      <c r="QO551" s="38"/>
      <c r="QP551" s="38"/>
      <c r="QQ551" s="38"/>
      <c r="QR551" s="38"/>
      <c r="QS551" s="38"/>
      <c r="QT551" s="38"/>
      <c r="QU551" s="38"/>
      <c r="QV551" s="38"/>
      <c r="QW551" s="38"/>
      <c r="QX551" s="38"/>
      <c r="QY551" s="38"/>
      <c r="QZ551" s="38"/>
      <c r="RA551" s="38"/>
      <c r="RB551" s="38"/>
      <c r="RC551" s="38"/>
      <c r="RD551" s="38"/>
      <c r="RE551" s="38"/>
      <c r="RF551" s="38"/>
      <c r="RG551" s="38"/>
      <c r="RH551" s="38"/>
      <c r="RI551" s="38"/>
      <c r="RJ551" s="38"/>
      <c r="RK551" s="38"/>
      <c r="RL551" s="38"/>
      <c r="RM551" s="38"/>
      <c r="RN551" s="38"/>
      <c r="RO551" s="38"/>
      <c r="RP551" s="38"/>
      <c r="RQ551" s="38"/>
      <c r="RR551" s="38"/>
      <c r="RS551" s="38"/>
      <c r="RT551" s="38"/>
      <c r="RU551" s="38"/>
      <c r="RV551" s="38"/>
      <c r="RW551" s="38"/>
      <c r="RX551" s="38"/>
      <c r="RY551" s="38"/>
      <c r="RZ551" s="38"/>
      <c r="SA551" s="38"/>
      <c r="SB551" s="38"/>
      <c r="SC551" s="38"/>
      <c r="SD551" s="38"/>
      <c r="SE551" s="38"/>
      <c r="SF551" s="38"/>
      <c r="SG551" s="38"/>
      <c r="SH551" s="38"/>
      <c r="SI551" s="38"/>
      <c r="SJ551" s="38"/>
      <c r="SK551" s="38"/>
      <c r="SL551" s="38"/>
      <c r="SM551" s="38"/>
      <c r="SN551" s="38"/>
      <c r="SO551" s="38"/>
      <c r="SP551" s="38"/>
      <c r="SQ551" s="38"/>
      <c r="SR551" s="38"/>
      <c r="SS551" s="38"/>
      <c r="ST551" s="38"/>
      <c r="SU551" s="38"/>
      <c r="SV551" s="38"/>
      <c r="SW551" s="38"/>
      <c r="SX551" s="38"/>
      <c r="SY551" s="38"/>
      <c r="SZ551" s="38"/>
      <c r="TA551" s="38"/>
      <c r="TB551" s="38"/>
      <c r="TC551" s="38"/>
      <c r="TD551" s="38"/>
      <c r="TE551" s="38"/>
      <c r="TF551" s="38"/>
      <c r="TG551" s="38"/>
      <c r="TH551" s="38"/>
      <c r="TI551" s="38"/>
      <c r="TJ551" s="38"/>
      <c r="TK551" s="38"/>
      <c r="TL551" s="38"/>
      <c r="TM551" s="38"/>
      <c r="TN551" s="38"/>
      <c r="TO551" s="38"/>
      <c r="TP551" s="38"/>
      <c r="TQ551" s="38"/>
      <c r="TR551" s="38"/>
      <c r="TS551" s="38"/>
      <c r="TT551" s="38"/>
      <c r="TU551" s="38"/>
      <c r="TV551" s="38"/>
      <c r="TW551" s="38"/>
      <c r="TX551" s="38"/>
      <c r="TY551" s="38"/>
      <c r="TZ551" s="38"/>
      <c r="UA551" s="38"/>
      <c r="UB551" s="38"/>
      <c r="UC551" s="38"/>
      <c r="UD551" s="38"/>
      <c r="UE551" s="38"/>
      <c r="UF551" s="38"/>
      <c r="UG551" s="38"/>
      <c r="UH551" s="38"/>
      <c r="UI551" s="38"/>
      <c r="UJ551" s="38"/>
      <c r="UK551" s="38"/>
      <c r="UL551" s="38"/>
      <c r="UM551" s="38"/>
      <c r="UN551" s="38"/>
      <c r="UO551" s="38"/>
      <c r="UP551" s="38"/>
      <c r="UQ551" s="38"/>
      <c r="UR551" s="38"/>
      <c r="US551" s="38"/>
      <c r="UT551" s="38"/>
      <c r="UU551" s="38"/>
      <c r="UV551" s="38"/>
      <c r="UW551" s="38"/>
      <c r="UX551" s="38"/>
      <c r="UY551" s="38"/>
      <c r="UZ551" s="38"/>
      <c r="VA551" s="38"/>
      <c r="VB551" s="38"/>
      <c r="VC551" s="38"/>
      <c r="VD551" s="38"/>
      <c r="VE551" s="38"/>
      <c r="VF551" s="38"/>
      <c r="VG551" s="38"/>
      <c r="VH551" s="38"/>
      <c r="VI551" s="38"/>
      <c r="VJ551" s="38"/>
      <c r="VK551" s="38"/>
      <c r="VL551" s="38"/>
      <c r="VM551" s="38"/>
      <c r="VN551" s="38"/>
      <c r="VO551" s="38"/>
      <c r="VP551" s="38"/>
      <c r="VQ551" s="38"/>
      <c r="VR551" s="38"/>
      <c r="VS551" s="38"/>
      <c r="VT551" s="38"/>
      <c r="VU551" s="38"/>
      <c r="VV551" s="38"/>
      <c r="VW551" s="38"/>
      <c r="VX551" s="38"/>
      <c r="VY551" s="38"/>
      <c r="VZ551" s="38"/>
      <c r="WA551" s="38"/>
      <c r="WB551" s="38"/>
      <c r="WC551" s="38"/>
      <c r="WD551" s="38"/>
    </row>
    <row r="552" spans="1:602" s="37" customFormat="1" ht="134.25" customHeight="1">
      <c r="A552" s="507"/>
      <c r="B552" s="536"/>
      <c r="C552" s="536"/>
      <c r="D552" s="51"/>
      <c r="E552" s="591" t="s">
        <v>1026</v>
      </c>
      <c r="F552" s="592" t="s">
        <v>136</v>
      </c>
      <c r="G552" s="511">
        <v>41640</v>
      </c>
      <c r="H552" s="52" t="s">
        <v>137</v>
      </c>
      <c r="I552" s="519" t="s">
        <v>3</v>
      </c>
      <c r="J552" s="332" t="s">
        <v>4</v>
      </c>
      <c r="K552" s="519" t="s">
        <v>1025</v>
      </c>
      <c r="L552" s="519" t="s">
        <v>144</v>
      </c>
      <c r="M552" s="520">
        <v>5900</v>
      </c>
      <c r="N552" s="520">
        <v>5204.55</v>
      </c>
      <c r="O552" s="520">
        <v>6500</v>
      </c>
      <c r="P552" s="521">
        <v>6500</v>
      </c>
      <c r="Q552" s="522">
        <v>6500</v>
      </c>
      <c r="R552" s="522">
        <v>6500</v>
      </c>
      <c r="S552" s="514">
        <v>3</v>
      </c>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c r="DX552" s="38"/>
      <c r="DY552" s="38"/>
      <c r="DZ552" s="38"/>
      <c r="EA552" s="38"/>
      <c r="EB552" s="38"/>
      <c r="EC552" s="38"/>
      <c r="ED552" s="38"/>
      <c r="EE552" s="38"/>
      <c r="EF552" s="38"/>
      <c r="EG552" s="38"/>
      <c r="EH552" s="38"/>
      <c r="EI552" s="38"/>
      <c r="EJ552" s="38"/>
      <c r="EK552" s="38"/>
      <c r="EL552" s="38"/>
      <c r="EM552" s="38"/>
      <c r="EN552" s="38"/>
      <c r="EO552" s="38"/>
      <c r="EP552" s="38"/>
      <c r="EQ552" s="38"/>
      <c r="ER552" s="38"/>
      <c r="ES552" s="38"/>
      <c r="ET552" s="38"/>
      <c r="EU552" s="38"/>
      <c r="EV552" s="38"/>
      <c r="EW552" s="38"/>
      <c r="EX552" s="38"/>
      <c r="EY552" s="38"/>
      <c r="EZ552" s="38"/>
      <c r="FA552" s="38"/>
      <c r="FB552" s="38"/>
      <c r="FC552" s="38"/>
      <c r="FD552" s="38"/>
      <c r="FE552" s="38"/>
      <c r="FF552" s="38"/>
      <c r="FG552" s="38"/>
      <c r="FH552" s="38"/>
      <c r="FI552" s="38"/>
      <c r="FJ552" s="38"/>
      <c r="FK552" s="38"/>
      <c r="FL552" s="38"/>
      <c r="FM552" s="38"/>
      <c r="FN552" s="38"/>
      <c r="FO552" s="38"/>
      <c r="FP552" s="38"/>
      <c r="FQ552" s="38"/>
      <c r="FR552" s="38"/>
      <c r="FS552" s="38"/>
      <c r="FT552" s="38"/>
      <c r="FU552" s="38"/>
      <c r="FV552" s="38"/>
      <c r="FW552" s="38"/>
      <c r="FX552" s="38"/>
      <c r="FY552" s="38"/>
      <c r="FZ552" s="38"/>
      <c r="GA552" s="38"/>
      <c r="GB552" s="38"/>
      <c r="GC552" s="38"/>
      <c r="GD552" s="38"/>
      <c r="GE552" s="38"/>
      <c r="GF552" s="38"/>
      <c r="GG552" s="38"/>
      <c r="GH552" s="38"/>
      <c r="GI552" s="38"/>
      <c r="GJ552" s="38"/>
      <c r="GK552" s="38"/>
      <c r="GL552" s="38"/>
      <c r="GM552" s="38"/>
      <c r="GN552" s="38"/>
      <c r="GO552" s="38"/>
      <c r="GP552" s="38"/>
      <c r="GQ552" s="38"/>
      <c r="GR552" s="38"/>
      <c r="GS552" s="38"/>
      <c r="GT552" s="38"/>
      <c r="GU552" s="38"/>
      <c r="GV552" s="38"/>
      <c r="GW552" s="38"/>
      <c r="GX552" s="38"/>
      <c r="GY552" s="38"/>
      <c r="GZ552" s="38"/>
      <c r="HA552" s="38"/>
      <c r="HB552" s="38"/>
      <c r="HC552" s="38"/>
      <c r="HD552" s="38"/>
      <c r="HE552" s="38"/>
      <c r="HF552" s="38"/>
      <c r="HG552" s="38"/>
      <c r="HH552" s="38"/>
      <c r="HI552" s="38"/>
      <c r="HJ552" s="38"/>
      <c r="HK552" s="38"/>
      <c r="HL552" s="38"/>
      <c r="HM552" s="38"/>
      <c r="HN552" s="38"/>
      <c r="HO552" s="38"/>
      <c r="HP552" s="38"/>
      <c r="HQ552" s="38"/>
      <c r="HR552" s="38"/>
      <c r="HS552" s="38"/>
      <c r="HT552" s="38"/>
      <c r="HU552" s="38"/>
      <c r="HV552" s="38"/>
      <c r="HW552" s="38"/>
      <c r="HX552" s="38"/>
      <c r="HY552" s="38"/>
      <c r="HZ552" s="38"/>
      <c r="IA552" s="38"/>
      <c r="IB552" s="38"/>
      <c r="IC552" s="38"/>
      <c r="ID552" s="38"/>
      <c r="IE552" s="38"/>
      <c r="IF552" s="38"/>
      <c r="IG552" s="38"/>
      <c r="IH552" s="38"/>
      <c r="II552" s="38"/>
      <c r="IJ552" s="38"/>
      <c r="IK552" s="38"/>
      <c r="IL552" s="38"/>
      <c r="IM552" s="38"/>
      <c r="IN552" s="38"/>
      <c r="IO552" s="38"/>
      <c r="IP552" s="38"/>
      <c r="IQ552" s="38"/>
      <c r="IR552" s="38"/>
      <c r="IS552" s="38"/>
      <c r="IT552" s="38"/>
      <c r="IU552" s="38"/>
      <c r="IV552" s="38"/>
      <c r="IW552" s="38"/>
      <c r="IX552" s="38"/>
      <c r="IY552" s="38"/>
      <c r="IZ552" s="38"/>
      <c r="JA552" s="38"/>
      <c r="JB552" s="38"/>
      <c r="JC552" s="38"/>
      <c r="JD552" s="38"/>
      <c r="JE552" s="38"/>
      <c r="JF552" s="38"/>
      <c r="JG552" s="38"/>
      <c r="JH552" s="38"/>
      <c r="JI552" s="38"/>
      <c r="JJ552" s="38"/>
      <c r="JK552" s="38"/>
      <c r="JL552" s="38"/>
      <c r="JM552" s="38"/>
      <c r="JN552" s="38"/>
      <c r="JO552" s="38"/>
      <c r="JP552" s="38"/>
      <c r="JQ552" s="38"/>
      <c r="JR552" s="38"/>
      <c r="JS552" s="38"/>
      <c r="JT552" s="38"/>
      <c r="JU552" s="38"/>
      <c r="JV552" s="38"/>
      <c r="JW552" s="38"/>
      <c r="JX552" s="38"/>
      <c r="JY552" s="38"/>
      <c r="JZ552" s="38"/>
      <c r="KA552" s="38"/>
      <c r="KB552" s="38"/>
      <c r="KC552" s="38"/>
      <c r="KD552" s="38"/>
      <c r="KE552" s="38"/>
      <c r="KF552" s="38"/>
      <c r="KG552" s="38"/>
      <c r="KH552" s="38"/>
      <c r="KI552" s="38"/>
      <c r="KJ552" s="38"/>
      <c r="KK552" s="38"/>
      <c r="KL552" s="38"/>
      <c r="KM552" s="38"/>
      <c r="KN552" s="38"/>
      <c r="KO552" s="38"/>
      <c r="KP552" s="38"/>
      <c r="KQ552" s="38"/>
      <c r="KR552" s="38"/>
      <c r="KS552" s="38"/>
      <c r="KT552" s="38"/>
      <c r="KU552" s="38"/>
      <c r="KV552" s="38"/>
      <c r="KW552" s="38"/>
      <c r="KX552" s="38"/>
      <c r="KY552" s="38"/>
      <c r="KZ552" s="38"/>
      <c r="LA552" s="38"/>
      <c r="LB552" s="38"/>
      <c r="LC552" s="38"/>
      <c r="LD552" s="38"/>
      <c r="LE552" s="38"/>
      <c r="LF552" s="38"/>
      <c r="LG552" s="38"/>
      <c r="LH552" s="38"/>
      <c r="LI552" s="38"/>
      <c r="LJ552" s="38"/>
      <c r="LK552" s="38"/>
      <c r="LL552" s="38"/>
      <c r="LM552" s="38"/>
      <c r="LN552" s="38"/>
      <c r="LO552" s="38"/>
      <c r="LP552" s="38"/>
      <c r="LQ552" s="38"/>
      <c r="LR552" s="38"/>
      <c r="LS552" s="38"/>
      <c r="LT552" s="38"/>
      <c r="LU552" s="38"/>
      <c r="LV552" s="38"/>
      <c r="LW552" s="38"/>
      <c r="LX552" s="38"/>
      <c r="LY552" s="38"/>
      <c r="LZ552" s="38"/>
      <c r="MA552" s="38"/>
      <c r="MB552" s="38"/>
      <c r="MC552" s="38"/>
      <c r="MD552" s="38"/>
      <c r="ME552" s="38"/>
      <c r="MF552" s="38"/>
      <c r="MG552" s="38"/>
      <c r="MH552" s="38"/>
      <c r="MI552" s="38"/>
      <c r="MJ552" s="38"/>
      <c r="MK552" s="38"/>
      <c r="ML552" s="38"/>
      <c r="MM552" s="38"/>
      <c r="MN552" s="38"/>
      <c r="MO552" s="38"/>
      <c r="MP552" s="38"/>
      <c r="MQ552" s="38"/>
      <c r="MR552" s="38"/>
      <c r="MS552" s="38"/>
      <c r="MT552" s="38"/>
      <c r="MU552" s="38"/>
      <c r="MV552" s="38"/>
      <c r="MW552" s="38"/>
      <c r="MX552" s="38"/>
      <c r="MY552" s="38"/>
      <c r="MZ552" s="38"/>
      <c r="NA552" s="38"/>
      <c r="NB552" s="38"/>
      <c r="NC552" s="38"/>
      <c r="ND552" s="38"/>
      <c r="NE552" s="38"/>
      <c r="NF552" s="38"/>
      <c r="NG552" s="38"/>
      <c r="NH552" s="38"/>
      <c r="NI552" s="38"/>
      <c r="NJ552" s="38"/>
      <c r="NK552" s="38"/>
      <c r="NL552" s="38"/>
      <c r="NM552" s="38"/>
      <c r="NN552" s="38"/>
      <c r="NO552" s="38"/>
      <c r="NP552" s="38"/>
      <c r="NQ552" s="38"/>
      <c r="NR552" s="38"/>
      <c r="NS552" s="38"/>
      <c r="NT552" s="38"/>
      <c r="NU552" s="38"/>
      <c r="NV552" s="38"/>
      <c r="NW552" s="38"/>
      <c r="NX552" s="38"/>
      <c r="NY552" s="38"/>
      <c r="NZ552" s="38"/>
      <c r="OA552" s="38"/>
      <c r="OB552" s="38"/>
      <c r="OC552" s="38"/>
      <c r="OD552" s="38"/>
      <c r="OE552" s="38"/>
      <c r="OF552" s="38"/>
      <c r="OG552" s="38"/>
      <c r="OH552" s="38"/>
      <c r="OI552" s="38"/>
      <c r="OJ552" s="38"/>
      <c r="OK552" s="38"/>
      <c r="OL552" s="38"/>
      <c r="OM552" s="38"/>
      <c r="ON552" s="38"/>
      <c r="OO552" s="38"/>
      <c r="OP552" s="38"/>
      <c r="OQ552" s="38"/>
      <c r="OR552" s="38"/>
      <c r="OS552" s="38"/>
      <c r="OT552" s="38"/>
      <c r="OU552" s="38"/>
      <c r="OV552" s="38"/>
      <c r="OW552" s="38"/>
      <c r="OX552" s="38"/>
      <c r="OY552" s="38"/>
      <c r="OZ552" s="38"/>
      <c r="PA552" s="38"/>
      <c r="PB552" s="38"/>
      <c r="PC552" s="38"/>
      <c r="PD552" s="38"/>
      <c r="PE552" s="38"/>
      <c r="PF552" s="38"/>
      <c r="PG552" s="38"/>
      <c r="PH552" s="38"/>
      <c r="PI552" s="38"/>
      <c r="PJ552" s="38"/>
      <c r="PK552" s="38"/>
      <c r="PL552" s="38"/>
      <c r="PM552" s="38"/>
      <c r="PN552" s="38"/>
      <c r="PO552" s="38"/>
      <c r="PP552" s="38"/>
      <c r="PQ552" s="38"/>
      <c r="PR552" s="38"/>
      <c r="PS552" s="38"/>
      <c r="PT552" s="38"/>
      <c r="PU552" s="38"/>
      <c r="PV552" s="38"/>
      <c r="PW552" s="38"/>
      <c r="PX552" s="38"/>
      <c r="PY552" s="38"/>
      <c r="PZ552" s="38"/>
      <c r="QA552" s="38"/>
      <c r="QB552" s="38"/>
      <c r="QC552" s="38"/>
      <c r="QD552" s="38"/>
      <c r="QE552" s="38"/>
      <c r="QF552" s="38"/>
      <c r="QG552" s="38"/>
      <c r="QH552" s="38"/>
      <c r="QI552" s="38"/>
      <c r="QJ552" s="38"/>
      <c r="QK552" s="38"/>
      <c r="QL552" s="38"/>
      <c r="QM552" s="38"/>
      <c r="QN552" s="38"/>
      <c r="QO552" s="38"/>
      <c r="QP552" s="38"/>
      <c r="QQ552" s="38"/>
      <c r="QR552" s="38"/>
      <c r="QS552" s="38"/>
      <c r="QT552" s="38"/>
      <c r="QU552" s="38"/>
      <c r="QV552" s="38"/>
      <c r="QW552" s="38"/>
      <c r="QX552" s="38"/>
      <c r="QY552" s="38"/>
      <c r="QZ552" s="38"/>
      <c r="RA552" s="38"/>
      <c r="RB552" s="38"/>
      <c r="RC552" s="38"/>
      <c r="RD552" s="38"/>
      <c r="RE552" s="38"/>
      <c r="RF552" s="38"/>
      <c r="RG552" s="38"/>
      <c r="RH552" s="38"/>
      <c r="RI552" s="38"/>
      <c r="RJ552" s="38"/>
      <c r="RK552" s="38"/>
      <c r="RL552" s="38"/>
      <c r="RM552" s="38"/>
      <c r="RN552" s="38"/>
      <c r="RO552" s="38"/>
      <c r="RP552" s="38"/>
      <c r="RQ552" s="38"/>
      <c r="RR552" s="38"/>
      <c r="RS552" s="38"/>
      <c r="RT552" s="38"/>
      <c r="RU552" s="38"/>
      <c r="RV552" s="38"/>
      <c r="RW552" s="38"/>
      <c r="RX552" s="38"/>
      <c r="RY552" s="38"/>
      <c r="RZ552" s="38"/>
      <c r="SA552" s="38"/>
      <c r="SB552" s="38"/>
      <c r="SC552" s="38"/>
      <c r="SD552" s="38"/>
      <c r="SE552" s="38"/>
      <c r="SF552" s="38"/>
      <c r="SG552" s="38"/>
      <c r="SH552" s="38"/>
      <c r="SI552" s="38"/>
      <c r="SJ552" s="38"/>
      <c r="SK552" s="38"/>
      <c r="SL552" s="38"/>
      <c r="SM552" s="38"/>
      <c r="SN552" s="38"/>
      <c r="SO552" s="38"/>
      <c r="SP552" s="38"/>
      <c r="SQ552" s="38"/>
      <c r="SR552" s="38"/>
      <c r="SS552" s="38"/>
      <c r="ST552" s="38"/>
      <c r="SU552" s="38"/>
      <c r="SV552" s="38"/>
      <c r="SW552" s="38"/>
      <c r="SX552" s="38"/>
      <c r="SY552" s="38"/>
      <c r="SZ552" s="38"/>
      <c r="TA552" s="38"/>
      <c r="TB552" s="38"/>
      <c r="TC552" s="38"/>
      <c r="TD552" s="38"/>
      <c r="TE552" s="38"/>
      <c r="TF552" s="38"/>
      <c r="TG552" s="38"/>
      <c r="TH552" s="38"/>
      <c r="TI552" s="38"/>
      <c r="TJ552" s="38"/>
      <c r="TK552" s="38"/>
      <c r="TL552" s="38"/>
      <c r="TM552" s="38"/>
      <c r="TN552" s="38"/>
      <c r="TO552" s="38"/>
      <c r="TP552" s="38"/>
      <c r="TQ552" s="38"/>
      <c r="TR552" s="38"/>
      <c r="TS552" s="38"/>
      <c r="TT552" s="38"/>
      <c r="TU552" s="38"/>
      <c r="TV552" s="38"/>
      <c r="TW552" s="38"/>
      <c r="TX552" s="38"/>
      <c r="TY552" s="38"/>
      <c r="TZ552" s="38"/>
      <c r="UA552" s="38"/>
      <c r="UB552" s="38"/>
      <c r="UC552" s="38"/>
      <c r="UD552" s="38"/>
      <c r="UE552" s="38"/>
      <c r="UF552" s="38"/>
      <c r="UG552" s="38"/>
      <c r="UH552" s="38"/>
      <c r="UI552" s="38"/>
      <c r="UJ552" s="38"/>
      <c r="UK552" s="38"/>
      <c r="UL552" s="38"/>
      <c r="UM552" s="38"/>
      <c r="UN552" s="38"/>
      <c r="UO552" s="38"/>
      <c r="UP552" s="38"/>
      <c r="UQ552" s="38"/>
      <c r="UR552" s="38"/>
      <c r="US552" s="38"/>
      <c r="UT552" s="38"/>
      <c r="UU552" s="38"/>
      <c r="UV552" s="38"/>
      <c r="UW552" s="38"/>
      <c r="UX552" s="38"/>
      <c r="UY552" s="38"/>
      <c r="UZ552" s="38"/>
      <c r="VA552" s="38"/>
      <c r="VB552" s="38"/>
      <c r="VC552" s="38"/>
      <c r="VD552" s="38"/>
      <c r="VE552" s="38"/>
      <c r="VF552" s="38"/>
      <c r="VG552" s="38"/>
      <c r="VH552" s="38"/>
      <c r="VI552" s="38"/>
      <c r="VJ552" s="38"/>
      <c r="VK552" s="38"/>
      <c r="VL552" s="38"/>
      <c r="VM552" s="38"/>
      <c r="VN552" s="38"/>
      <c r="VO552" s="38"/>
      <c r="VP552" s="38"/>
      <c r="VQ552" s="38"/>
      <c r="VR552" s="38"/>
      <c r="VS552" s="38"/>
      <c r="VT552" s="38"/>
      <c r="VU552" s="38"/>
      <c r="VV552" s="38"/>
      <c r="VW552" s="38"/>
      <c r="VX552" s="38"/>
      <c r="VY552" s="38"/>
      <c r="VZ552" s="38"/>
      <c r="WA552" s="38"/>
      <c r="WB552" s="38"/>
      <c r="WC552" s="38"/>
      <c r="WD552" s="38"/>
    </row>
    <row r="553" spans="1:602" s="37" customFormat="1" ht="98.25" customHeight="1">
      <c r="A553" s="507"/>
      <c r="B553" s="527" t="s">
        <v>1027</v>
      </c>
      <c r="C553" s="527" t="s">
        <v>1028</v>
      </c>
      <c r="D553" s="50" t="s">
        <v>787</v>
      </c>
      <c r="E553" s="50" t="s">
        <v>1029</v>
      </c>
      <c r="F553" s="50" t="s">
        <v>136</v>
      </c>
      <c r="G553" s="584">
        <v>44562</v>
      </c>
      <c r="H553" s="55" t="s">
        <v>137</v>
      </c>
      <c r="I553" s="512" t="s">
        <v>3</v>
      </c>
      <c r="J553" s="206" t="s">
        <v>4</v>
      </c>
      <c r="K553" s="512" t="s">
        <v>1030</v>
      </c>
      <c r="L553" s="512" t="s">
        <v>146</v>
      </c>
      <c r="M553" s="505">
        <f>M554</f>
        <v>52400</v>
      </c>
      <c r="N553" s="505">
        <f>N554</f>
        <v>52326</v>
      </c>
      <c r="O553" s="505">
        <f>O554</f>
        <v>92300</v>
      </c>
      <c r="P553" s="505">
        <f>P554</f>
        <v>92300</v>
      </c>
      <c r="Q553" s="505">
        <f t="shared" ref="Q553:R553" si="88">Q554</f>
        <v>92300</v>
      </c>
      <c r="R553" s="541">
        <f t="shared" si="88"/>
        <v>92300</v>
      </c>
      <c r="S553" s="555"/>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c r="DX553" s="38"/>
      <c r="DY553" s="38"/>
      <c r="DZ553" s="38"/>
      <c r="EA553" s="38"/>
      <c r="EB553" s="38"/>
      <c r="EC553" s="38"/>
      <c r="ED553" s="38"/>
      <c r="EE553" s="38"/>
      <c r="EF553" s="38"/>
      <c r="EG553" s="38"/>
      <c r="EH553" s="38"/>
      <c r="EI553" s="38"/>
      <c r="EJ553" s="38"/>
      <c r="EK553" s="38"/>
      <c r="EL553" s="38"/>
      <c r="EM553" s="38"/>
      <c r="EN553" s="38"/>
      <c r="EO553" s="38"/>
      <c r="EP553" s="38"/>
      <c r="EQ553" s="38"/>
      <c r="ER553" s="38"/>
      <c r="ES553" s="38"/>
      <c r="ET553" s="38"/>
      <c r="EU553" s="38"/>
      <c r="EV553" s="38"/>
      <c r="EW553" s="38"/>
      <c r="EX553" s="38"/>
      <c r="EY553" s="38"/>
      <c r="EZ553" s="38"/>
      <c r="FA553" s="38"/>
      <c r="FB553" s="38"/>
      <c r="FC553" s="38"/>
      <c r="FD553" s="38"/>
      <c r="FE553" s="38"/>
      <c r="FF553" s="38"/>
      <c r="FG553" s="38"/>
      <c r="FH553" s="38"/>
      <c r="FI553" s="38"/>
      <c r="FJ553" s="38"/>
      <c r="FK553" s="38"/>
      <c r="FL553" s="38"/>
      <c r="FM553" s="38"/>
      <c r="FN553" s="38"/>
      <c r="FO553" s="38"/>
      <c r="FP553" s="38"/>
      <c r="FQ553" s="38"/>
      <c r="FR553" s="38"/>
      <c r="FS553" s="38"/>
      <c r="FT553" s="38"/>
      <c r="FU553" s="38"/>
      <c r="FV553" s="38"/>
      <c r="FW553" s="38"/>
      <c r="FX553" s="38"/>
      <c r="FY553" s="38"/>
      <c r="FZ553" s="38"/>
      <c r="GA553" s="38"/>
      <c r="GB553" s="38"/>
      <c r="GC553" s="38"/>
      <c r="GD553" s="38"/>
      <c r="GE553" s="38"/>
      <c r="GF553" s="38"/>
      <c r="GG553" s="38"/>
      <c r="GH553" s="38"/>
      <c r="GI553" s="38"/>
      <c r="GJ553" s="38"/>
      <c r="GK553" s="38"/>
      <c r="GL553" s="38"/>
      <c r="GM553" s="38"/>
      <c r="GN553" s="38"/>
      <c r="GO553" s="38"/>
      <c r="GP553" s="38"/>
      <c r="GQ553" s="38"/>
      <c r="GR553" s="38"/>
      <c r="GS553" s="38"/>
      <c r="GT553" s="38"/>
      <c r="GU553" s="38"/>
      <c r="GV553" s="38"/>
      <c r="GW553" s="38"/>
      <c r="GX553" s="38"/>
      <c r="GY553" s="38"/>
      <c r="GZ553" s="38"/>
      <c r="HA553" s="38"/>
      <c r="HB553" s="38"/>
      <c r="HC553" s="38"/>
      <c r="HD553" s="38"/>
      <c r="HE553" s="38"/>
      <c r="HF553" s="38"/>
      <c r="HG553" s="38"/>
      <c r="HH553" s="38"/>
      <c r="HI553" s="38"/>
      <c r="HJ553" s="38"/>
      <c r="HK553" s="38"/>
      <c r="HL553" s="38"/>
      <c r="HM553" s="38"/>
      <c r="HN553" s="38"/>
      <c r="HO553" s="38"/>
      <c r="HP553" s="38"/>
      <c r="HQ553" s="38"/>
      <c r="HR553" s="38"/>
      <c r="HS553" s="38"/>
      <c r="HT553" s="38"/>
      <c r="HU553" s="38"/>
      <c r="HV553" s="38"/>
      <c r="HW553" s="38"/>
      <c r="HX553" s="38"/>
      <c r="HY553" s="38"/>
      <c r="HZ553" s="38"/>
      <c r="IA553" s="38"/>
      <c r="IB553" s="38"/>
      <c r="IC553" s="38"/>
      <c r="ID553" s="38"/>
      <c r="IE553" s="38"/>
      <c r="IF553" s="38"/>
      <c r="IG553" s="38"/>
      <c r="IH553" s="38"/>
      <c r="II553" s="38"/>
      <c r="IJ553" s="38"/>
      <c r="IK553" s="38"/>
      <c r="IL553" s="38"/>
      <c r="IM553" s="38"/>
      <c r="IN553" s="38"/>
      <c r="IO553" s="38"/>
      <c r="IP553" s="38"/>
      <c r="IQ553" s="38"/>
      <c r="IR553" s="38"/>
      <c r="IS553" s="38"/>
      <c r="IT553" s="38"/>
      <c r="IU553" s="38"/>
      <c r="IV553" s="38"/>
      <c r="IW553" s="38"/>
      <c r="IX553" s="38"/>
      <c r="IY553" s="38"/>
      <c r="IZ553" s="38"/>
      <c r="JA553" s="38"/>
      <c r="JB553" s="38"/>
      <c r="JC553" s="38"/>
      <c r="JD553" s="38"/>
      <c r="JE553" s="38"/>
      <c r="JF553" s="38"/>
      <c r="JG553" s="38"/>
      <c r="JH553" s="38"/>
      <c r="JI553" s="38"/>
      <c r="JJ553" s="38"/>
      <c r="JK553" s="38"/>
      <c r="JL553" s="38"/>
      <c r="JM553" s="38"/>
      <c r="JN553" s="38"/>
      <c r="JO553" s="38"/>
      <c r="JP553" s="38"/>
      <c r="JQ553" s="38"/>
      <c r="JR553" s="38"/>
      <c r="JS553" s="38"/>
      <c r="JT553" s="38"/>
      <c r="JU553" s="38"/>
      <c r="JV553" s="38"/>
      <c r="JW553" s="38"/>
      <c r="JX553" s="38"/>
      <c r="JY553" s="38"/>
      <c r="JZ553" s="38"/>
      <c r="KA553" s="38"/>
      <c r="KB553" s="38"/>
      <c r="KC553" s="38"/>
      <c r="KD553" s="38"/>
      <c r="KE553" s="38"/>
      <c r="KF553" s="38"/>
      <c r="KG553" s="38"/>
      <c r="KH553" s="38"/>
      <c r="KI553" s="38"/>
      <c r="KJ553" s="38"/>
      <c r="KK553" s="38"/>
      <c r="KL553" s="38"/>
      <c r="KM553" s="38"/>
      <c r="KN553" s="38"/>
      <c r="KO553" s="38"/>
      <c r="KP553" s="38"/>
      <c r="KQ553" s="38"/>
      <c r="KR553" s="38"/>
      <c r="KS553" s="38"/>
      <c r="KT553" s="38"/>
      <c r="KU553" s="38"/>
      <c r="KV553" s="38"/>
      <c r="KW553" s="38"/>
      <c r="KX553" s="38"/>
      <c r="KY553" s="38"/>
      <c r="KZ553" s="38"/>
      <c r="LA553" s="38"/>
      <c r="LB553" s="38"/>
      <c r="LC553" s="38"/>
      <c r="LD553" s="38"/>
      <c r="LE553" s="38"/>
      <c r="LF553" s="38"/>
      <c r="LG553" s="38"/>
      <c r="LH553" s="38"/>
      <c r="LI553" s="38"/>
      <c r="LJ553" s="38"/>
      <c r="LK553" s="38"/>
      <c r="LL553" s="38"/>
      <c r="LM553" s="38"/>
      <c r="LN553" s="38"/>
      <c r="LO553" s="38"/>
      <c r="LP553" s="38"/>
      <c r="LQ553" s="38"/>
      <c r="LR553" s="38"/>
      <c r="LS553" s="38"/>
      <c r="LT553" s="38"/>
      <c r="LU553" s="38"/>
      <c r="LV553" s="38"/>
      <c r="LW553" s="38"/>
      <c r="LX553" s="38"/>
      <c r="LY553" s="38"/>
      <c r="LZ553" s="38"/>
      <c r="MA553" s="38"/>
      <c r="MB553" s="38"/>
      <c r="MC553" s="38"/>
      <c r="MD553" s="38"/>
      <c r="ME553" s="38"/>
      <c r="MF553" s="38"/>
      <c r="MG553" s="38"/>
      <c r="MH553" s="38"/>
      <c r="MI553" s="38"/>
      <c r="MJ553" s="38"/>
      <c r="MK553" s="38"/>
      <c r="ML553" s="38"/>
      <c r="MM553" s="38"/>
      <c r="MN553" s="38"/>
      <c r="MO553" s="38"/>
      <c r="MP553" s="38"/>
      <c r="MQ553" s="38"/>
      <c r="MR553" s="38"/>
      <c r="MS553" s="38"/>
      <c r="MT553" s="38"/>
      <c r="MU553" s="38"/>
      <c r="MV553" s="38"/>
      <c r="MW553" s="38"/>
      <c r="MX553" s="38"/>
      <c r="MY553" s="38"/>
      <c r="MZ553" s="38"/>
      <c r="NA553" s="38"/>
      <c r="NB553" s="38"/>
      <c r="NC553" s="38"/>
      <c r="ND553" s="38"/>
      <c r="NE553" s="38"/>
      <c r="NF553" s="38"/>
      <c r="NG553" s="38"/>
      <c r="NH553" s="38"/>
      <c r="NI553" s="38"/>
      <c r="NJ553" s="38"/>
      <c r="NK553" s="38"/>
      <c r="NL553" s="38"/>
      <c r="NM553" s="38"/>
      <c r="NN553" s="38"/>
      <c r="NO553" s="38"/>
      <c r="NP553" s="38"/>
      <c r="NQ553" s="38"/>
      <c r="NR553" s="38"/>
      <c r="NS553" s="38"/>
      <c r="NT553" s="38"/>
      <c r="NU553" s="38"/>
      <c r="NV553" s="38"/>
      <c r="NW553" s="38"/>
      <c r="NX553" s="38"/>
      <c r="NY553" s="38"/>
      <c r="NZ553" s="38"/>
      <c r="OA553" s="38"/>
      <c r="OB553" s="38"/>
      <c r="OC553" s="38"/>
      <c r="OD553" s="38"/>
      <c r="OE553" s="38"/>
      <c r="OF553" s="38"/>
      <c r="OG553" s="38"/>
      <c r="OH553" s="38"/>
      <c r="OI553" s="38"/>
      <c r="OJ553" s="38"/>
      <c r="OK553" s="38"/>
      <c r="OL553" s="38"/>
      <c r="OM553" s="38"/>
      <c r="ON553" s="38"/>
      <c r="OO553" s="38"/>
      <c r="OP553" s="38"/>
      <c r="OQ553" s="38"/>
      <c r="OR553" s="38"/>
      <c r="OS553" s="38"/>
      <c r="OT553" s="38"/>
      <c r="OU553" s="38"/>
      <c r="OV553" s="38"/>
      <c r="OW553" s="38"/>
      <c r="OX553" s="38"/>
      <c r="OY553" s="38"/>
      <c r="OZ553" s="38"/>
      <c r="PA553" s="38"/>
      <c r="PB553" s="38"/>
      <c r="PC553" s="38"/>
      <c r="PD553" s="38"/>
      <c r="PE553" s="38"/>
      <c r="PF553" s="38"/>
      <c r="PG553" s="38"/>
      <c r="PH553" s="38"/>
      <c r="PI553" s="38"/>
      <c r="PJ553" s="38"/>
      <c r="PK553" s="38"/>
      <c r="PL553" s="38"/>
      <c r="PM553" s="38"/>
      <c r="PN553" s="38"/>
      <c r="PO553" s="38"/>
      <c r="PP553" s="38"/>
      <c r="PQ553" s="38"/>
      <c r="PR553" s="38"/>
      <c r="PS553" s="38"/>
      <c r="PT553" s="38"/>
      <c r="PU553" s="38"/>
      <c r="PV553" s="38"/>
      <c r="PW553" s="38"/>
      <c r="PX553" s="38"/>
      <c r="PY553" s="38"/>
      <c r="PZ553" s="38"/>
      <c r="QA553" s="38"/>
      <c r="QB553" s="38"/>
      <c r="QC553" s="38"/>
      <c r="QD553" s="38"/>
      <c r="QE553" s="38"/>
      <c r="QF553" s="38"/>
      <c r="QG553" s="38"/>
      <c r="QH553" s="38"/>
      <c r="QI553" s="38"/>
      <c r="QJ553" s="38"/>
      <c r="QK553" s="38"/>
      <c r="QL553" s="38"/>
      <c r="QM553" s="38"/>
      <c r="QN553" s="38"/>
      <c r="QO553" s="38"/>
      <c r="QP553" s="38"/>
      <c r="QQ553" s="38"/>
      <c r="QR553" s="38"/>
      <c r="QS553" s="38"/>
      <c r="QT553" s="38"/>
      <c r="QU553" s="38"/>
      <c r="QV553" s="38"/>
      <c r="QW553" s="38"/>
      <c r="QX553" s="38"/>
      <c r="QY553" s="38"/>
      <c r="QZ553" s="38"/>
      <c r="RA553" s="38"/>
      <c r="RB553" s="38"/>
      <c r="RC553" s="38"/>
      <c r="RD553" s="38"/>
      <c r="RE553" s="38"/>
      <c r="RF553" s="38"/>
      <c r="RG553" s="38"/>
      <c r="RH553" s="38"/>
      <c r="RI553" s="38"/>
      <c r="RJ553" s="38"/>
      <c r="RK553" s="38"/>
      <c r="RL553" s="38"/>
      <c r="RM553" s="38"/>
      <c r="RN553" s="38"/>
      <c r="RO553" s="38"/>
      <c r="RP553" s="38"/>
      <c r="RQ553" s="38"/>
      <c r="RR553" s="38"/>
      <c r="RS553" s="38"/>
      <c r="RT553" s="38"/>
      <c r="RU553" s="38"/>
      <c r="RV553" s="38"/>
      <c r="RW553" s="38"/>
      <c r="RX553" s="38"/>
      <c r="RY553" s="38"/>
      <c r="RZ553" s="38"/>
      <c r="SA553" s="38"/>
      <c r="SB553" s="38"/>
      <c r="SC553" s="38"/>
      <c r="SD553" s="38"/>
      <c r="SE553" s="38"/>
      <c r="SF553" s="38"/>
      <c r="SG553" s="38"/>
      <c r="SH553" s="38"/>
      <c r="SI553" s="38"/>
      <c r="SJ553" s="38"/>
      <c r="SK553" s="38"/>
      <c r="SL553" s="38"/>
      <c r="SM553" s="38"/>
      <c r="SN553" s="38"/>
      <c r="SO553" s="38"/>
      <c r="SP553" s="38"/>
      <c r="SQ553" s="38"/>
      <c r="SR553" s="38"/>
      <c r="SS553" s="38"/>
      <c r="ST553" s="38"/>
      <c r="SU553" s="38"/>
      <c r="SV553" s="38"/>
      <c r="SW553" s="38"/>
      <c r="SX553" s="38"/>
      <c r="SY553" s="38"/>
      <c r="SZ553" s="38"/>
      <c r="TA553" s="38"/>
      <c r="TB553" s="38"/>
      <c r="TC553" s="38"/>
      <c r="TD553" s="38"/>
      <c r="TE553" s="38"/>
      <c r="TF553" s="38"/>
      <c r="TG553" s="38"/>
      <c r="TH553" s="38"/>
      <c r="TI553" s="38"/>
      <c r="TJ553" s="38"/>
      <c r="TK553" s="38"/>
      <c r="TL553" s="38"/>
      <c r="TM553" s="38"/>
      <c r="TN553" s="38"/>
      <c r="TO553" s="38"/>
      <c r="TP553" s="38"/>
      <c r="TQ553" s="38"/>
      <c r="TR553" s="38"/>
      <c r="TS553" s="38"/>
      <c r="TT553" s="38"/>
      <c r="TU553" s="38"/>
      <c r="TV553" s="38"/>
      <c r="TW553" s="38"/>
      <c r="TX553" s="38"/>
      <c r="TY553" s="38"/>
      <c r="TZ553" s="38"/>
      <c r="UA553" s="38"/>
      <c r="UB553" s="38"/>
      <c r="UC553" s="38"/>
      <c r="UD553" s="38"/>
      <c r="UE553" s="38"/>
      <c r="UF553" s="38"/>
      <c r="UG553" s="38"/>
      <c r="UH553" s="38"/>
      <c r="UI553" s="38"/>
      <c r="UJ553" s="38"/>
      <c r="UK553" s="38"/>
      <c r="UL553" s="38"/>
      <c r="UM553" s="38"/>
      <c r="UN553" s="38"/>
      <c r="UO553" s="38"/>
      <c r="UP553" s="38"/>
      <c r="UQ553" s="38"/>
      <c r="UR553" s="38"/>
      <c r="US553" s="38"/>
      <c r="UT553" s="38"/>
      <c r="UU553" s="38"/>
      <c r="UV553" s="38"/>
      <c r="UW553" s="38"/>
      <c r="UX553" s="38"/>
      <c r="UY553" s="38"/>
      <c r="UZ553" s="38"/>
      <c r="VA553" s="38"/>
      <c r="VB553" s="38"/>
      <c r="VC553" s="38"/>
      <c r="VD553" s="38"/>
      <c r="VE553" s="38"/>
      <c r="VF553" s="38"/>
      <c r="VG553" s="38"/>
      <c r="VH553" s="38"/>
      <c r="VI553" s="38"/>
      <c r="VJ553" s="38"/>
      <c r="VK553" s="38"/>
      <c r="VL553" s="38"/>
      <c r="VM553" s="38"/>
      <c r="VN553" s="38"/>
      <c r="VO553" s="38"/>
      <c r="VP553" s="38"/>
      <c r="VQ553" s="38"/>
      <c r="VR553" s="38"/>
      <c r="VS553" s="38"/>
      <c r="VT553" s="38"/>
      <c r="VU553" s="38"/>
      <c r="VV553" s="38"/>
      <c r="VW553" s="38"/>
      <c r="VX553" s="38"/>
      <c r="VY553" s="38"/>
      <c r="VZ553" s="38"/>
      <c r="WA553" s="38"/>
      <c r="WB553" s="38"/>
      <c r="WC553" s="38"/>
      <c r="WD553" s="38"/>
    </row>
    <row r="554" spans="1:602" s="37" customFormat="1" ht="77.25" customHeight="1">
      <c r="A554" s="507"/>
      <c r="B554" s="536"/>
      <c r="C554" s="536"/>
      <c r="D554" s="51"/>
      <c r="E554" s="51"/>
      <c r="F554" s="51"/>
      <c r="G554" s="51"/>
      <c r="H554" s="57"/>
      <c r="I554" s="519" t="s">
        <v>3</v>
      </c>
      <c r="J554" s="332" t="s">
        <v>4</v>
      </c>
      <c r="K554" s="519" t="s">
        <v>1030</v>
      </c>
      <c r="L554" s="519" t="s">
        <v>739</v>
      </c>
      <c r="M554" s="520">
        <v>52400</v>
      </c>
      <c r="N554" s="520">
        <v>52326</v>
      </c>
      <c r="O554" s="520">
        <v>92300</v>
      </c>
      <c r="P554" s="617">
        <v>92300</v>
      </c>
      <c r="Q554" s="618">
        <v>92300</v>
      </c>
      <c r="R554" s="618">
        <v>92300</v>
      </c>
      <c r="S554" s="514">
        <v>3</v>
      </c>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c r="DX554" s="38"/>
      <c r="DY554" s="38"/>
      <c r="DZ554" s="38"/>
      <c r="EA554" s="38"/>
      <c r="EB554" s="38"/>
      <c r="EC554" s="38"/>
      <c r="ED554" s="38"/>
      <c r="EE554" s="38"/>
      <c r="EF554" s="38"/>
      <c r="EG554" s="38"/>
      <c r="EH554" s="38"/>
      <c r="EI554" s="38"/>
      <c r="EJ554" s="38"/>
      <c r="EK554" s="38"/>
      <c r="EL554" s="38"/>
      <c r="EM554" s="38"/>
      <c r="EN554" s="38"/>
      <c r="EO554" s="38"/>
      <c r="EP554" s="38"/>
      <c r="EQ554" s="38"/>
      <c r="ER554" s="38"/>
      <c r="ES554" s="38"/>
      <c r="ET554" s="38"/>
      <c r="EU554" s="38"/>
      <c r="EV554" s="38"/>
      <c r="EW554" s="38"/>
      <c r="EX554" s="38"/>
      <c r="EY554" s="38"/>
      <c r="EZ554" s="38"/>
      <c r="FA554" s="38"/>
      <c r="FB554" s="38"/>
      <c r="FC554" s="38"/>
      <c r="FD554" s="38"/>
      <c r="FE554" s="38"/>
      <c r="FF554" s="38"/>
      <c r="FG554" s="38"/>
      <c r="FH554" s="38"/>
      <c r="FI554" s="38"/>
      <c r="FJ554" s="38"/>
      <c r="FK554" s="38"/>
      <c r="FL554" s="38"/>
      <c r="FM554" s="38"/>
      <c r="FN554" s="38"/>
      <c r="FO554" s="38"/>
      <c r="FP554" s="38"/>
      <c r="FQ554" s="38"/>
      <c r="FR554" s="38"/>
      <c r="FS554" s="38"/>
      <c r="FT554" s="38"/>
      <c r="FU554" s="38"/>
      <c r="FV554" s="38"/>
      <c r="FW554" s="38"/>
      <c r="FX554" s="38"/>
      <c r="FY554" s="38"/>
      <c r="FZ554" s="38"/>
      <c r="GA554" s="38"/>
      <c r="GB554" s="38"/>
      <c r="GC554" s="38"/>
      <c r="GD554" s="38"/>
      <c r="GE554" s="38"/>
      <c r="GF554" s="38"/>
      <c r="GG554" s="38"/>
      <c r="GH554" s="38"/>
      <c r="GI554" s="38"/>
      <c r="GJ554" s="38"/>
      <c r="GK554" s="38"/>
      <c r="GL554" s="38"/>
      <c r="GM554" s="38"/>
      <c r="GN554" s="38"/>
      <c r="GO554" s="38"/>
      <c r="GP554" s="38"/>
      <c r="GQ554" s="38"/>
      <c r="GR554" s="38"/>
      <c r="GS554" s="38"/>
      <c r="GT554" s="38"/>
      <c r="GU554" s="38"/>
      <c r="GV554" s="38"/>
      <c r="GW554" s="38"/>
      <c r="GX554" s="38"/>
      <c r="GY554" s="38"/>
      <c r="GZ554" s="38"/>
      <c r="HA554" s="38"/>
      <c r="HB554" s="38"/>
      <c r="HC554" s="38"/>
      <c r="HD554" s="38"/>
      <c r="HE554" s="38"/>
      <c r="HF554" s="38"/>
      <c r="HG554" s="38"/>
      <c r="HH554" s="38"/>
      <c r="HI554" s="38"/>
      <c r="HJ554" s="38"/>
      <c r="HK554" s="38"/>
      <c r="HL554" s="38"/>
      <c r="HM554" s="38"/>
      <c r="HN554" s="38"/>
      <c r="HO554" s="38"/>
      <c r="HP554" s="38"/>
      <c r="HQ554" s="38"/>
      <c r="HR554" s="38"/>
      <c r="HS554" s="38"/>
      <c r="HT554" s="38"/>
      <c r="HU554" s="38"/>
      <c r="HV554" s="38"/>
      <c r="HW554" s="38"/>
      <c r="HX554" s="38"/>
      <c r="HY554" s="38"/>
      <c r="HZ554" s="38"/>
      <c r="IA554" s="38"/>
      <c r="IB554" s="38"/>
      <c r="IC554" s="38"/>
      <c r="ID554" s="38"/>
      <c r="IE554" s="38"/>
      <c r="IF554" s="38"/>
      <c r="IG554" s="38"/>
      <c r="IH554" s="38"/>
      <c r="II554" s="38"/>
      <c r="IJ554" s="38"/>
      <c r="IK554" s="38"/>
      <c r="IL554" s="38"/>
      <c r="IM554" s="38"/>
      <c r="IN554" s="38"/>
      <c r="IO554" s="38"/>
      <c r="IP554" s="38"/>
      <c r="IQ554" s="38"/>
      <c r="IR554" s="38"/>
      <c r="IS554" s="38"/>
      <c r="IT554" s="38"/>
      <c r="IU554" s="38"/>
      <c r="IV554" s="38"/>
      <c r="IW554" s="38"/>
      <c r="IX554" s="38"/>
      <c r="IY554" s="38"/>
      <c r="IZ554" s="38"/>
      <c r="JA554" s="38"/>
      <c r="JB554" s="38"/>
      <c r="JC554" s="38"/>
      <c r="JD554" s="38"/>
      <c r="JE554" s="38"/>
      <c r="JF554" s="38"/>
      <c r="JG554" s="38"/>
      <c r="JH554" s="38"/>
      <c r="JI554" s="38"/>
      <c r="JJ554" s="38"/>
      <c r="JK554" s="38"/>
      <c r="JL554" s="38"/>
      <c r="JM554" s="38"/>
      <c r="JN554" s="38"/>
      <c r="JO554" s="38"/>
      <c r="JP554" s="38"/>
      <c r="JQ554" s="38"/>
      <c r="JR554" s="38"/>
      <c r="JS554" s="38"/>
      <c r="JT554" s="38"/>
      <c r="JU554" s="38"/>
      <c r="JV554" s="38"/>
      <c r="JW554" s="38"/>
      <c r="JX554" s="38"/>
      <c r="JY554" s="38"/>
      <c r="JZ554" s="38"/>
      <c r="KA554" s="38"/>
      <c r="KB554" s="38"/>
      <c r="KC554" s="38"/>
      <c r="KD554" s="38"/>
      <c r="KE554" s="38"/>
      <c r="KF554" s="38"/>
      <c r="KG554" s="38"/>
      <c r="KH554" s="38"/>
      <c r="KI554" s="38"/>
      <c r="KJ554" s="38"/>
      <c r="KK554" s="38"/>
      <c r="KL554" s="38"/>
      <c r="KM554" s="38"/>
      <c r="KN554" s="38"/>
      <c r="KO554" s="38"/>
      <c r="KP554" s="38"/>
      <c r="KQ554" s="38"/>
      <c r="KR554" s="38"/>
      <c r="KS554" s="38"/>
      <c r="KT554" s="38"/>
      <c r="KU554" s="38"/>
      <c r="KV554" s="38"/>
      <c r="KW554" s="38"/>
      <c r="KX554" s="38"/>
      <c r="KY554" s="38"/>
      <c r="KZ554" s="38"/>
      <c r="LA554" s="38"/>
      <c r="LB554" s="38"/>
      <c r="LC554" s="38"/>
      <c r="LD554" s="38"/>
      <c r="LE554" s="38"/>
      <c r="LF554" s="38"/>
      <c r="LG554" s="38"/>
      <c r="LH554" s="38"/>
      <c r="LI554" s="38"/>
      <c r="LJ554" s="38"/>
      <c r="LK554" s="38"/>
      <c r="LL554" s="38"/>
      <c r="LM554" s="38"/>
      <c r="LN554" s="38"/>
      <c r="LO554" s="38"/>
      <c r="LP554" s="38"/>
      <c r="LQ554" s="38"/>
      <c r="LR554" s="38"/>
      <c r="LS554" s="38"/>
      <c r="LT554" s="38"/>
      <c r="LU554" s="38"/>
      <c r="LV554" s="38"/>
      <c r="LW554" s="38"/>
      <c r="LX554" s="38"/>
      <c r="LY554" s="38"/>
      <c r="LZ554" s="38"/>
      <c r="MA554" s="38"/>
      <c r="MB554" s="38"/>
      <c r="MC554" s="38"/>
      <c r="MD554" s="38"/>
      <c r="ME554" s="38"/>
      <c r="MF554" s="38"/>
      <c r="MG554" s="38"/>
      <c r="MH554" s="38"/>
      <c r="MI554" s="38"/>
      <c r="MJ554" s="38"/>
      <c r="MK554" s="38"/>
      <c r="ML554" s="38"/>
      <c r="MM554" s="38"/>
      <c r="MN554" s="38"/>
      <c r="MO554" s="38"/>
      <c r="MP554" s="38"/>
      <c r="MQ554" s="38"/>
      <c r="MR554" s="38"/>
      <c r="MS554" s="38"/>
      <c r="MT554" s="38"/>
      <c r="MU554" s="38"/>
      <c r="MV554" s="38"/>
      <c r="MW554" s="38"/>
      <c r="MX554" s="38"/>
      <c r="MY554" s="38"/>
      <c r="MZ554" s="38"/>
      <c r="NA554" s="38"/>
      <c r="NB554" s="38"/>
      <c r="NC554" s="38"/>
      <c r="ND554" s="38"/>
      <c r="NE554" s="38"/>
      <c r="NF554" s="38"/>
      <c r="NG554" s="38"/>
      <c r="NH554" s="38"/>
      <c r="NI554" s="38"/>
      <c r="NJ554" s="38"/>
      <c r="NK554" s="38"/>
      <c r="NL554" s="38"/>
      <c r="NM554" s="38"/>
      <c r="NN554" s="38"/>
      <c r="NO554" s="38"/>
      <c r="NP554" s="38"/>
      <c r="NQ554" s="38"/>
      <c r="NR554" s="38"/>
      <c r="NS554" s="38"/>
      <c r="NT554" s="38"/>
      <c r="NU554" s="38"/>
      <c r="NV554" s="38"/>
      <c r="NW554" s="38"/>
      <c r="NX554" s="38"/>
      <c r="NY554" s="38"/>
      <c r="NZ554" s="38"/>
      <c r="OA554" s="38"/>
      <c r="OB554" s="38"/>
      <c r="OC554" s="38"/>
      <c r="OD554" s="38"/>
      <c r="OE554" s="38"/>
      <c r="OF554" s="38"/>
      <c r="OG554" s="38"/>
      <c r="OH554" s="38"/>
      <c r="OI554" s="38"/>
      <c r="OJ554" s="38"/>
      <c r="OK554" s="38"/>
      <c r="OL554" s="38"/>
      <c r="OM554" s="38"/>
      <c r="ON554" s="38"/>
      <c r="OO554" s="38"/>
      <c r="OP554" s="38"/>
      <c r="OQ554" s="38"/>
      <c r="OR554" s="38"/>
      <c r="OS554" s="38"/>
      <c r="OT554" s="38"/>
      <c r="OU554" s="38"/>
      <c r="OV554" s="38"/>
      <c r="OW554" s="38"/>
      <c r="OX554" s="38"/>
      <c r="OY554" s="38"/>
      <c r="OZ554" s="38"/>
      <c r="PA554" s="38"/>
      <c r="PB554" s="38"/>
      <c r="PC554" s="38"/>
      <c r="PD554" s="38"/>
      <c r="PE554" s="38"/>
      <c r="PF554" s="38"/>
      <c r="PG554" s="38"/>
      <c r="PH554" s="38"/>
      <c r="PI554" s="38"/>
      <c r="PJ554" s="38"/>
      <c r="PK554" s="38"/>
      <c r="PL554" s="38"/>
      <c r="PM554" s="38"/>
      <c r="PN554" s="38"/>
      <c r="PO554" s="38"/>
      <c r="PP554" s="38"/>
      <c r="PQ554" s="38"/>
      <c r="PR554" s="38"/>
      <c r="PS554" s="38"/>
      <c r="PT554" s="38"/>
      <c r="PU554" s="38"/>
      <c r="PV554" s="38"/>
      <c r="PW554" s="38"/>
      <c r="PX554" s="38"/>
      <c r="PY554" s="38"/>
      <c r="PZ554" s="38"/>
      <c r="QA554" s="38"/>
      <c r="QB554" s="38"/>
      <c r="QC554" s="38"/>
      <c r="QD554" s="38"/>
      <c r="QE554" s="38"/>
      <c r="QF554" s="38"/>
      <c r="QG554" s="38"/>
      <c r="QH554" s="38"/>
      <c r="QI554" s="38"/>
      <c r="QJ554" s="38"/>
      <c r="QK554" s="38"/>
      <c r="QL554" s="38"/>
      <c r="QM554" s="38"/>
      <c r="QN554" s="38"/>
      <c r="QO554" s="38"/>
      <c r="QP554" s="38"/>
      <c r="QQ554" s="38"/>
      <c r="QR554" s="38"/>
      <c r="QS554" s="38"/>
      <c r="QT554" s="38"/>
      <c r="QU554" s="38"/>
      <c r="QV554" s="38"/>
      <c r="QW554" s="38"/>
      <c r="QX554" s="38"/>
      <c r="QY554" s="38"/>
      <c r="QZ554" s="38"/>
      <c r="RA554" s="38"/>
      <c r="RB554" s="38"/>
      <c r="RC554" s="38"/>
      <c r="RD554" s="38"/>
      <c r="RE554" s="38"/>
      <c r="RF554" s="38"/>
      <c r="RG554" s="38"/>
      <c r="RH554" s="38"/>
      <c r="RI554" s="38"/>
      <c r="RJ554" s="38"/>
      <c r="RK554" s="38"/>
      <c r="RL554" s="38"/>
      <c r="RM554" s="38"/>
      <c r="RN554" s="38"/>
      <c r="RO554" s="38"/>
      <c r="RP554" s="38"/>
      <c r="RQ554" s="38"/>
      <c r="RR554" s="38"/>
      <c r="RS554" s="38"/>
      <c r="RT554" s="38"/>
      <c r="RU554" s="38"/>
      <c r="RV554" s="38"/>
      <c r="RW554" s="38"/>
      <c r="RX554" s="38"/>
      <c r="RY554" s="38"/>
      <c r="RZ554" s="38"/>
      <c r="SA554" s="38"/>
      <c r="SB554" s="38"/>
      <c r="SC554" s="38"/>
      <c r="SD554" s="38"/>
      <c r="SE554" s="38"/>
      <c r="SF554" s="38"/>
      <c r="SG554" s="38"/>
      <c r="SH554" s="38"/>
      <c r="SI554" s="38"/>
      <c r="SJ554" s="38"/>
      <c r="SK554" s="38"/>
      <c r="SL554" s="38"/>
      <c r="SM554" s="38"/>
      <c r="SN554" s="38"/>
      <c r="SO554" s="38"/>
      <c r="SP554" s="38"/>
      <c r="SQ554" s="38"/>
      <c r="SR554" s="38"/>
      <c r="SS554" s="38"/>
      <c r="ST554" s="38"/>
      <c r="SU554" s="38"/>
      <c r="SV554" s="38"/>
      <c r="SW554" s="38"/>
      <c r="SX554" s="38"/>
      <c r="SY554" s="38"/>
      <c r="SZ554" s="38"/>
      <c r="TA554" s="38"/>
      <c r="TB554" s="38"/>
      <c r="TC554" s="38"/>
      <c r="TD554" s="38"/>
      <c r="TE554" s="38"/>
      <c r="TF554" s="38"/>
      <c r="TG554" s="38"/>
      <c r="TH554" s="38"/>
      <c r="TI554" s="38"/>
      <c r="TJ554" s="38"/>
      <c r="TK554" s="38"/>
      <c r="TL554" s="38"/>
      <c r="TM554" s="38"/>
      <c r="TN554" s="38"/>
      <c r="TO554" s="38"/>
      <c r="TP554" s="38"/>
      <c r="TQ554" s="38"/>
      <c r="TR554" s="38"/>
      <c r="TS554" s="38"/>
      <c r="TT554" s="38"/>
      <c r="TU554" s="38"/>
      <c r="TV554" s="38"/>
      <c r="TW554" s="38"/>
      <c r="TX554" s="38"/>
      <c r="TY554" s="38"/>
      <c r="TZ554" s="38"/>
      <c r="UA554" s="38"/>
      <c r="UB554" s="38"/>
      <c r="UC554" s="38"/>
      <c r="UD554" s="38"/>
      <c r="UE554" s="38"/>
      <c r="UF554" s="38"/>
      <c r="UG554" s="38"/>
      <c r="UH554" s="38"/>
      <c r="UI554" s="38"/>
      <c r="UJ554" s="38"/>
      <c r="UK554" s="38"/>
      <c r="UL554" s="38"/>
      <c r="UM554" s="38"/>
      <c r="UN554" s="38"/>
      <c r="UO554" s="38"/>
      <c r="UP554" s="38"/>
      <c r="UQ554" s="38"/>
      <c r="UR554" s="38"/>
      <c r="US554" s="38"/>
      <c r="UT554" s="38"/>
      <c r="UU554" s="38"/>
      <c r="UV554" s="38"/>
      <c r="UW554" s="38"/>
      <c r="UX554" s="38"/>
      <c r="UY554" s="38"/>
      <c r="UZ554" s="38"/>
      <c r="VA554" s="38"/>
      <c r="VB554" s="38"/>
      <c r="VC554" s="38"/>
      <c r="VD554" s="38"/>
      <c r="VE554" s="38"/>
      <c r="VF554" s="38"/>
      <c r="VG554" s="38"/>
      <c r="VH554" s="38"/>
      <c r="VI554" s="38"/>
      <c r="VJ554" s="38"/>
      <c r="VK554" s="38"/>
      <c r="VL554" s="38"/>
      <c r="VM554" s="38"/>
      <c r="VN554" s="38"/>
      <c r="VO554" s="38"/>
      <c r="VP554" s="38"/>
      <c r="VQ554" s="38"/>
      <c r="VR554" s="38"/>
      <c r="VS554" s="38"/>
      <c r="VT554" s="38"/>
      <c r="VU554" s="38"/>
      <c r="VV554" s="38"/>
      <c r="VW554" s="38"/>
      <c r="VX554" s="38"/>
      <c r="VY554" s="38"/>
      <c r="VZ554" s="38"/>
      <c r="WA554" s="38"/>
      <c r="WB554" s="38"/>
      <c r="WC554" s="38"/>
      <c r="WD554" s="38"/>
    </row>
    <row r="555" spans="1:602" s="40" customFormat="1" ht="57" customHeight="1">
      <c r="A555" s="507"/>
      <c r="B555" s="624" t="s">
        <v>1031</v>
      </c>
      <c r="C555" s="527" t="s">
        <v>1032</v>
      </c>
      <c r="D555" s="50" t="s">
        <v>787</v>
      </c>
      <c r="E555" s="55" t="s">
        <v>1033</v>
      </c>
      <c r="F555" s="55" t="s">
        <v>136</v>
      </c>
      <c r="G555" s="518">
        <v>44278</v>
      </c>
      <c r="H555" s="55" t="s">
        <v>394</v>
      </c>
      <c r="I555" s="548" t="s">
        <v>3</v>
      </c>
      <c r="J555" s="512" t="s">
        <v>138</v>
      </c>
      <c r="K555" s="548" t="s">
        <v>1034</v>
      </c>
      <c r="L555" s="512" t="s">
        <v>146</v>
      </c>
      <c r="M555" s="505">
        <f t="shared" ref="M555:R555" si="89">SUM(M556:M559)</f>
        <v>8004000</v>
      </c>
      <c r="N555" s="505">
        <f t="shared" si="89"/>
        <v>8004000</v>
      </c>
      <c r="O555" s="505">
        <f>SUM(O556:O559)</f>
        <v>11162000</v>
      </c>
      <c r="P555" s="633">
        <f>SUM(P556:P559)</f>
        <v>11162000</v>
      </c>
      <c r="Q555" s="634">
        <f t="shared" si="89"/>
        <v>11162000</v>
      </c>
      <c r="R555" s="634">
        <f t="shared" si="89"/>
        <v>11162000</v>
      </c>
      <c r="S555" s="643"/>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c r="DX555" s="38"/>
      <c r="DY555" s="38"/>
      <c r="DZ555" s="38"/>
      <c r="EA555" s="38"/>
      <c r="EB555" s="38"/>
      <c r="EC555" s="38"/>
      <c r="ED555" s="38"/>
      <c r="EE555" s="38"/>
      <c r="EF555" s="38"/>
      <c r="EG555" s="38"/>
      <c r="EH555" s="38"/>
      <c r="EI555" s="38"/>
      <c r="EJ555" s="38"/>
      <c r="EK555" s="38"/>
      <c r="EL555" s="38"/>
      <c r="EM555" s="38"/>
      <c r="EN555" s="38"/>
      <c r="EO555" s="38"/>
      <c r="EP555" s="38"/>
      <c r="EQ555" s="38"/>
      <c r="ER555" s="38"/>
      <c r="ES555" s="38"/>
      <c r="ET555" s="38"/>
      <c r="EU555" s="38"/>
      <c r="EV555" s="38"/>
      <c r="EW555" s="38"/>
      <c r="EX555" s="38"/>
      <c r="EY555" s="38"/>
      <c r="EZ555" s="38"/>
      <c r="FA555" s="38"/>
      <c r="FB555" s="38"/>
      <c r="FC555" s="38"/>
      <c r="FD555" s="38"/>
      <c r="FE555" s="38"/>
      <c r="FF555" s="38"/>
      <c r="FG555" s="38"/>
      <c r="FH555" s="38"/>
      <c r="FI555" s="38"/>
      <c r="FJ555" s="38"/>
      <c r="FK555" s="38"/>
      <c r="FL555" s="38"/>
      <c r="FM555" s="38"/>
      <c r="FN555" s="38"/>
      <c r="FO555" s="38"/>
      <c r="FP555" s="38"/>
      <c r="FQ555" s="38"/>
      <c r="FR555" s="38"/>
      <c r="FS555" s="38"/>
      <c r="FT555" s="38"/>
      <c r="FU555" s="38"/>
      <c r="FV555" s="38"/>
      <c r="FW555" s="38"/>
      <c r="FX555" s="38"/>
      <c r="FY555" s="38"/>
      <c r="FZ555" s="38"/>
      <c r="GA555" s="38"/>
      <c r="GB555" s="38"/>
      <c r="GC555" s="38"/>
      <c r="GD555" s="38"/>
      <c r="GE555" s="38"/>
      <c r="GF555" s="38"/>
      <c r="GG555" s="38"/>
      <c r="GH555" s="38"/>
      <c r="GI555" s="38"/>
      <c r="GJ555" s="38"/>
      <c r="GK555" s="38"/>
      <c r="GL555" s="38"/>
      <c r="GM555" s="38"/>
      <c r="GN555" s="38"/>
      <c r="GO555" s="38"/>
      <c r="GP555" s="38"/>
      <c r="GQ555" s="38"/>
      <c r="GR555" s="38"/>
      <c r="GS555" s="38"/>
      <c r="GT555" s="38"/>
      <c r="GU555" s="38"/>
      <c r="GV555" s="38"/>
      <c r="GW555" s="38"/>
      <c r="GX555" s="38"/>
      <c r="GY555" s="38"/>
      <c r="GZ555" s="38"/>
      <c r="HA555" s="38"/>
      <c r="HB555" s="38"/>
      <c r="HC555" s="38"/>
      <c r="HD555" s="38"/>
      <c r="HE555" s="38"/>
      <c r="HF555" s="38"/>
      <c r="HG555" s="38"/>
      <c r="HH555" s="38"/>
      <c r="HI555" s="38"/>
      <c r="HJ555" s="38"/>
      <c r="HK555" s="38"/>
      <c r="HL555" s="38"/>
      <c r="HM555" s="38"/>
      <c r="HN555" s="38"/>
      <c r="HO555" s="38"/>
      <c r="HP555" s="38"/>
      <c r="HQ555" s="38"/>
      <c r="HR555" s="38"/>
      <c r="HS555" s="38"/>
      <c r="HT555" s="38"/>
      <c r="HU555" s="38"/>
      <c r="HV555" s="38"/>
      <c r="HW555" s="38"/>
      <c r="HX555" s="38"/>
      <c r="HY555" s="38"/>
      <c r="HZ555" s="38"/>
      <c r="IA555" s="38"/>
      <c r="IB555" s="38"/>
      <c r="IC555" s="38"/>
      <c r="ID555" s="38"/>
      <c r="IE555" s="38"/>
      <c r="IF555" s="38"/>
      <c r="IG555" s="38"/>
      <c r="IH555" s="38"/>
      <c r="II555" s="38"/>
      <c r="IJ555" s="38"/>
      <c r="IK555" s="38"/>
      <c r="IL555" s="38"/>
      <c r="IM555" s="38"/>
      <c r="IN555" s="38"/>
      <c r="IO555" s="38"/>
      <c r="IP555" s="38"/>
      <c r="IQ555" s="38"/>
      <c r="IR555" s="38"/>
      <c r="IS555" s="38"/>
      <c r="IT555" s="38"/>
      <c r="IU555" s="38"/>
      <c r="IV555" s="38"/>
      <c r="IW555" s="38"/>
      <c r="IX555" s="38"/>
      <c r="IY555" s="38"/>
      <c r="IZ555" s="38"/>
      <c r="JA555" s="38"/>
      <c r="JB555" s="38"/>
      <c r="JC555" s="38"/>
      <c r="JD555" s="38"/>
      <c r="JE555" s="38"/>
      <c r="JF555" s="38"/>
      <c r="JG555" s="38"/>
      <c r="JH555" s="38"/>
      <c r="JI555" s="38"/>
      <c r="JJ555" s="38"/>
      <c r="JK555" s="38"/>
      <c r="JL555" s="38"/>
      <c r="JM555" s="38"/>
      <c r="JN555" s="38"/>
      <c r="JO555" s="38"/>
      <c r="JP555" s="38"/>
      <c r="JQ555" s="38"/>
      <c r="JR555" s="38"/>
      <c r="JS555" s="38"/>
      <c r="JT555" s="38"/>
      <c r="JU555" s="38"/>
      <c r="JV555" s="38"/>
      <c r="JW555" s="38"/>
      <c r="JX555" s="38"/>
      <c r="JY555" s="38"/>
      <c r="JZ555" s="38"/>
      <c r="KA555" s="38"/>
      <c r="KB555" s="38"/>
      <c r="KC555" s="38"/>
      <c r="KD555" s="38"/>
      <c r="KE555" s="38"/>
      <c r="KF555" s="38"/>
      <c r="KG555" s="38"/>
      <c r="KH555" s="38"/>
      <c r="KI555" s="38"/>
      <c r="KJ555" s="38"/>
      <c r="KK555" s="38"/>
      <c r="KL555" s="38"/>
      <c r="KM555" s="38"/>
      <c r="KN555" s="38"/>
      <c r="KO555" s="38"/>
      <c r="KP555" s="38"/>
      <c r="KQ555" s="38"/>
      <c r="KR555" s="38"/>
      <c r="KS555" s="38"/>
      <c r="KT555" s="38"/>
      <c r="KU555" s="38"/>
      <c r="KV555" s="38"/>
      <c r="KW555" s="38"/>
      <c r="KX555" s="38"/>
      <c r="KY555" s="38"/>
      <c r="KZ555" s="38"/>
      <c r="LA555" s="38"/>
      <c r="LB555" s="38"/>
      <c r="LC555" s="38"/>
      <c r="LD555" s="38"/>
      <c r="LE555" s="38"/>
      <c r="LF555" s="38"/>
      <c r="LG555" s="38"/>
      <c r="LH555" s="38"/>
      <c r="LI555" s="38"/>
      <c r="LJ555" s="38"/>
      <c r="LK555" s="38"/>
      <c r="LL555" s="38"/>
      <c r="LM555" s="38"/>
      <c r="LN555" s="38"/>
      <c r="LO555" s="38"/>
      <c r="LP555" s="38"/>
      <c r="LQ555" s="38"/>
      <c r="LR555" s="38"/>
      <c r="LS555" s="38"/>
      <c r="LT555" s="38"/>
      <c r="LU555" s="38"/>
      <c r="LV555" s="38"/>
      <c r="LW555" s="38"/>
      <c r="LX555" s="38"/>
      <c r="LY555" s="38"/>
      <c r="LZ555" s="38"/>
      <c r="MA555" s="38"/>
      <c r="MB555" s="38"/>
      <c r="MC555" s="38"/>
      <c r="MD555" s="38"/>
      <c r="ME555" s="38"/>
      <c r="MF555" s="38"/>
      <c r="MG555" s="38"/>
      <c r="MH555" s="38"/>
      <c r="MI555" s="38"/>
      <c r="MJ555" s="38"/>
      <c r="MK555" s="38"/>
      <c r="ML555" s="38"/>
      <c r="MM555" s="38"/>
      <c r="MN555" s="38"/>
      <c r="MO555" s="38"/>
      <c r="MP555" s="38"/>
      <c r="MQ555" s="38"/>
      <c r="MR555" s="38"/>
      <c r="MS555" s="38"/>
      <c r="MT555" s="38"/>
      <c r="MU555" s="38"/>
      <c r="MV555" s="38"/>
      <c r="MW555" s="38"/>
      <c r="MX555" s="38"/>
      <c r="MY555" s="38"/>
      <c r="MZ555" s="38"/>
      <c r="NA555" s="38"/>
      <c r="NB555" s="38"/>
      <c r="NC555" s="38"/>
      <c r="ND555" s="38"/>
      <c r="NE555" s="38"/>
      <c r="NF555" s="38"/>
      <c r="NG555" s="38"/>
      <c r="NH555" s="38"/>
      <c r="NI555" s="38"/>
      <c r="NJ555" s="38"/>
      <c r="NK555" s="38"/>
      <c r="NL555" s="38"/>
      <c r="NM555" s="38"/>
      <c r="NN555" s="38"/>
      <c r="NO555" s="38"/>
      <c r="NP555" s="38"/>
      <c r="NQ555" s="38"/>
      <c r="NR555" s="38"/>
      <c r="NS555" s="38"/>
      <c r="NT555" s="38"/>
      <c r="NU555" s="38"/>
      <c r="NV555" s="38"/>
      <c r="NW555" s="38"/>
      <c r="NX555" s="38"/>
      <c r="NY555" s="38"/>
      <c r="NZ555" s="38"/>
      <c r="OA555" s="38"/>
      <c r="OB555" s="38"/>
      <c r="OC555" s="38"/>
      <c r="OD555" s="38"/>
      <c r="OE555" s="38"/>
      <c r="OF555" s="38"/>
      <c r="OG555" s="38"/>
      <c r="OH555" s="38"/>
      <c r="OI555" s="38"/>
      <c r="OJ555" s="38"/>
      <c r="OK555" s="38"/>
      <c r="OL555" s="38"/>
      <c r="OM555" s="38"/>
      <c r="ON555" s="38"/>
      <c r="OO555" s="38"/>
      <c r="OP555" s="38"/>
      <c r="OQ555" s="38"/>
      <c r="OR555" s="38"/>
      <c r="OS555" s="38"/>
      <c r="OT555" s="38"/>
      <c r="OU555" s="38"/>
      <c r="OV555" s="38"/>
      <c r="OW555" s="38"/>
      <c r="OX555" s="38"/>
      <c r="OY555" s="38"/>
      <c r="OZ555" s="38"/>
      <c r="PA555" s="38"/>
      <c r="PB555" s="38"/>
      <c r="PC555" s="38"/>
      <c r="PD555" s="38"/>
      <c r="PE555" s="38"/>
      <c r="PF555" s="38"/>
      <c r="PG555" s="38"/>
      <c r="PH555" s="38"/>
      <c r="PI555" s="38"/>
      <c r="PJ555" s="38"/>
      <c r="PK555" s="38"/>
      <c r="PL555" s="38"/>
      <c r="PM555" s="38"/>
      <c r="PN555" s="38"/>
      <c r="PO555" s="38"/>
      <c r="PP555" s="38"/>
      <c r="PQ555" s="38"/>
      <c r="PR555" s="38"/>
      <c r="PS555" s="38"/>
      <c r="PT555" s="38"/>
      <c r="PU555" s="38"/>
      <c r="PV555" s="38"/>
      <c r="PW555" s="38"/>
      <c r="PX555" s="38"/>
      <c r="PY555" s="38"/>
      <c r="PZ555" s="38"/>
      <c r="QA555" s="38"/>
      <c r="QB555" s="38"/>
      <c r="QC555" s="38"/>
      <c r="QD555" s="38"/>
      <c r="QE555" s="38"/>
      <c r="QF555" s="38"/>
      <c r="QG555" s="38"/>
      <c r="QH555" s="38"/>
      <c r="QI555" s="38"/>
      <c r="QJ555" s="38"/>
      <c r="QK555" s="38"/>
      <c r="QL555" s="38"/>
      <c r="QM555" s="38"/>
      <c r="QN555" s="38"/>
      <c r="QO555" s="38"/>
      <c r="QP555" s="38"/>
      <c r="QQ555" s="38"/>
      <c r="QR555" s="38"/>
      <c r="QS555" s="38"/>
      <c r="QT555" s="38"/>
      <c r="QU555" s="38"/>
      <c r="QV555" s="38"/>
      <c r="QW555" s="38"/>
      <c r="QX555" s="38"/>
      <c r="QY555" s="38"/>
      <c r="QZ555" s="38"/>
      <c r="RA555" s="38"/>
      <c r="RB555" s="38"/>
      <c r="RC555" s="38"/>
      <c r="RD555" s="38"/>
      <c r="RE555" s="38"/>
      <c r="RF555" s="38"/>
      <c r="RG555" s="38"/>
      <c r="RH555" s="38"/>
      <c r="RI555" s="38"/>
      <c r="RJ555" s="38"/>
      <c r="RK555" s="38"/>
      <c r="RL555" s="38"/>
      <c r="RM555" s="38"/>
      <c r="RN555" s="38"/>
      <c r="RO555" s="38"/>
      <c r="RP555" s="38"/>
      <c r="RQ555" s="38"/>
      <c r="RR555" s="38"/>
      <c r="RS555" s="38"/>
      <c r="RT555" s="38"/>
      <c r="RU555" s="38"/>
      <c r="RV555" s="38"/>
      <c r="RW555" s="38"/>
      <c r="RX555" s="38"/>
      <c r="RY555" s="38"/>
      <c r="RZ555" s="38"/>
      <c r="SA555" s="38"/>
      <c r="SB555" s="38"/>
      <c r="SC555" s="38"/>
      <c r="SD555" s="38"/>
      <c r="SE555" s="38"/>
      <c r="SF555" s="38"/>
      <c r="SG555" s="38"/>
      <c r="SH555" s="38"/>
      <c r="SI555" s="38"/>
      <c r="SJ555" s="38"/>
      <c r="SK555" s="38"/>
      <c r="SL555" s="38"/>
      <c r="SM555" s="38"/>
      <c r="SN555" s="38"/>
      <c r="SO555" s="38"/>
      <c r="SP555" s="38"/>
      <c r="SQ555" s="38"/>
      <c r="SR555" s="38"/>
      <c r="SS555" s="38"/>
      <c r="ST555" s="38"/>
      <c r="SU555" s="38"/>
      <c r="SV555" s="38"/>
      <c r="SW555" s="38"/>
      <c r="SX555" s="38"/>
      <c r="SY555" s="38"/>
      <c r="SZ555" s="38"/>
      <c r="TA555" s="38"/>
      <c r="TB555" s="38"/>
      <c r="TC555" s="38"/>
      <c r="TD555" s="38"/>
      <c r="TE555" s="38"/>
      <c r="TF555" s="38"/>
      <c r="TG555" s="38"/>
      <c r="TH555" s="38"/>
      <c r="TI555" s="38"/>
      <c r="TJ555" s="38"/>
      <c r="TK555" s="38"/>
      <c r="TL555" s="38"/>
      <c r="TM555" s="38"/>
      <c r="TN555" s="38"/>
      <c r="TO555" s="38"/>
      <c r="TP555" s="38"/>
      <c r="TQ555" s="38"/>
      <c r="TR555" s="38"/>
      <c r="TS555" s="38"/>
      <c r="TT555" s="38"/>
      <c r="TU555" s="38"/>
      <c r="TV555" s="38"/>
      <c r="TW555" s="38"/>
      <c r="TX555" s="38"/>
      <c r="TY555" s="38"/>
      <c r="TZ555" s="38"/>
      <c r="UA555" s="38"/>
      <c r="UB555" s="38"/>
      <c r="UC555" s="38"/>
      <c r="UD555" s="38"/>
      <c r="UE555" s="38"/>
      <c r="UF555" s="38"/>
      <c r="UG555" s="38"/>
      <c r="UH555" s="38"/>
      <c r="UI555" s="38"/>
      <c r="UJ555" s="38"/>
      <c r="UK555" s="38"/>
      <c r="UL555" s="38"/>
      <c r="UM555" s="38"/>
      <c r="UN555" s="38"/>
      <c r="UO555" s="38"/>
      <c r="UP555" s="38"/>
      <c r="UQ555" s="38"/>
      <c r="UR555" s="38"/>
      <c r="US555" s="38"/>
      <c r="UT555" s="38"/>
      <c r="UU555" s="38"/>
      <c r="UV555" s="38"/>
      <c r="UW555" s="38"/>
      <c r="UX555" s="38"/>
      <c r="UY555" s="38"/>
      <c r="UZ555" s="38"/>
      <c r="VA555" s="38"/>
      <c r="VB555" s="38"/>
      <c r="VC555" s="38"/>
      <c r="VD555" s="38"/>
      <c r="VE555" s="38"/>
      <c r="VF555" s="38"/>
      <c r="VG555" s="38"/>
      <c r="VH555" s="38"/>
      <c r="VI555" s="38"/>
      <c r="VJ555" s="38"/>
      <c r="VK555" s="38"/>
      <c r="VL555" s="38"/>
      <c r="VM555" s="38"/>
      <c r="VN555" s="38"/>
      <c r="VO555" s="38"/>
      <c r="VP555" s="38"/>
      <c r="VQ555" s="38"/>
      <c r="VR555" s="38"/>
      <c r="VS555" s="38"/>
      <c r="VT555" s="38"/>
      <c r="VU555" s="38"/>
      <c r="VV555" s="38"/>
      <c r="VW555" s="38"/>
      <c r="VX555" s="38"/>
      <c r="VY555" s="38"/>
      <c r="VZ555" s="38"/>
      <c r="WA555" s="38"/>
      <c r="WB555" s="38"/>
      <c r="WC555" s="38"/>
      <c r="WD555" s="38"/>
    </row>
    <row r="556" spans="1:602" s="37" customFormat="1" ht="22.5" customHeight="1">
      <c r="A556" s="507"/>
      <c r="B556" s="624"/>
      <c r="C556" s="530"/>
      <c r="D556" s="531"/>
      <c r="E556" s="56"/>
      <c r="F556" s="56"/>
      <c r="G556" s="556"/>
      <c r="H556" s="56"/>
      <c r="I556" s="276" t="s">
        <v>3</v>
      </c>
      <c r="J556" s="276" t="s">
        <v>138</v>
      </c>
      <c r="K556" s="533" t="s">
        <v>1034</v>
      </c>
      <c r="L556" s="276" t="s">
        <v>144</v>
      </c>
      <c r="M556" s="520">
        <v>75875</v>
      </c>
      <c r="N556" s="520">
        <v>75875</v>
      </c>
      <c r="O556" s="520">
        <v>91000</v>
      </c>
      <c r="P556" s="534">
        <v>91000</v>
      </c>
      <c r="Q556" s="520">
        <v>91000</v>
      </c>
      <c r="R556" s="520">
        <v>91000</v>
      </c>
      <c r="S556" s="535">
        <v>3</v>
      </c>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c r="DX556" s="38"/>
      <c r="DY556" s="38"/>
      <c r="DZ556" s="38"/>
      <c r="EA556" s="38"/>
      <c r="EB556" s="38"/>
      <c r="EC556" s="38"/>
      <c r="ED556" s="38"/>
      <c r="EE556" s="38"/>
      <c r="EF556" s="38"/>
      <c r="EG556" s="38"/>
      <c r="EH556" s="38"/>
      <c r="EI556" s="38"/>
      <c r="EJ556" s="38"/>
      <c r="EK556" s="38"/>
      <c r="EL556" s="38"/>
      <c r="EM556" s="38"/>
      <c r="EN556" s="38"/>
      <c r="EO556" s="38"/>
      <c r="EP556" s="38"/>
      <c r="EQ556" s="38"/>
      <c r="ER556" s="38"/>
      <c r="ES556" s="38"/>
      <c r="ET556" s="38"/>
      <c r="EU556" s="38"/>
      <c r="EV556" s="38"/>
      <c r="EW556" s="38"/>
      <c r="EX556" s="38"/>
      <c r="EY556" s="38"/>
      <c r="EZ556" s="38"/>
      <c r="FA556" s="38"/>
      <c r="FB556" s="38"/>
      <c r="FC556" s="38"/>
      <c r="FD556" s="38"/>
      <c r="FE556" s="38"/>
      <c r="FF556" s="38"/>
      <c r="FG556" s="38"/>
      <c r="FH556" s="38"/>
      <c r="FI556" s="38"/>
      <c r="FJ556" s="38"/>
      <c r="FK556" s="38"/>
      <c r="FL556" s="38"/>
      <c r="FM556" s="38"/>
      <c r="FN556" s="38"/>
      <c r="FO556" s="38"/>
      <c r="FP556" s="38"/>
      <c r="FQ556" s="38"/>
      <c r="FR556" s="38"/>
      <c r="FS556" s="38"/>
      <c r="FT556" s="38"/>
      <c r="FU556" s="38"/>
      <c r="FV556" s="38"/>
      <c r="FW556" s="38"/>
      <c r="FX556" s="38"/>
      <c r="FY556" s="38"/>
      <c r="FZ556" s="38"/>
      <c r="GA556" s="38"/>
      <c r="GB556" s="38"/>
      <c r="GC556" s="38"/>
      <c r="GD556" s="38"/>
      <c r="GE556" s="38"/>
      <c r="GF556" s="38"/>
      <c r="GG556" s="38"/>
      <c r="GH556" s="38"/>
      <c r="GI556" s="38"/>
      <c r="GJ556" s="38"/>
      <c r="GK556" s="38"/>
      <c r="GL556" s="38"/>
      <c r="GM556" s="38"/>
      <c r="GN556" s="38"/>
      <c r="GO556" s="38"/>
      <c r="GP556" s="38"/>
      <c r="GQ556" s="38"/>
      <c r="GR556" s="38"/>
      <c r="GS556" s="38"/>
      <c r="GT556" s="38"/>
      <c r="GU556" s="38"/>
      <c r="GV556" s="38"/>
      <c r="GW556" s="38"/>
      <c r="GX556" s="38"/>
      <c r="GY556" s="38"/>
      <c r="GZ556" s="38"/>
      <c r="HA556" s="38"/>
      <c r="HB556" s="38"/>
      <c r="HC556" s="38"/>
      <c r="HD556" s="38"/>
      <c r="HE556" s="38"/>
      <c r="HF556" s="38"/>
      <c r="HG556" s="38"/>
      <c r="HH556" s="38"/>
      <c r="HI556" s="38"/>
      <c r="HJ556" s="38"/>
      <c r="HK556" s="38"/>
      <c r="HL556" s="38"/>
      <c r="HM556" s="38"/>
      <c r="HN556" s="38"/>
      <c r="HO556" s="38"/>
      <c r="HP556" s="38"/>
      <c r="HQ556" s="38"/>
      <c r="HR556" s="38"/>
      <c r="HS556" s="38"/>
      <c r="HT556" s="38"/>
      <c r="HU556" s="38"/>
      <c r="HV556" s="38"/>
      <c r="HW556" s="38"/>
      <c r="HX556" s="38"/>
      <c r="HY556" s="38"/>
      <c r="HZ556" s="38"/>
      <c r="IA556" s="38"/>
      <c r="IB556" s="38"/>
      <c r="IC556" s="38"/>
      <c r="ID556" s="38"/>
      <c r="IE556" s="38"/>
      <c r="IF556" s="38"/>
      <c r="IG556" s="38"/>
      <c r="IH556" s="38"/>
      <c r="II556" s="38"/>
      <c r="IJ556" s="38"/>
      <c r="IK556" s="38"/>
      <c r="IL556" s="38"/>
      <c r="IM556" s="38"/>
      <c r="IN556" s="38"/>
      <c r="IO556" s="38"/>
      <c r="IP556" s="38"/>
      <c r="IQ556" s="38"/>
      <c r="IR556" s="38"/>
      <c r="IS556" s="38"/>
      <c r="IT556" s="38"/>
      <c r="IU556" s="38"/>
      <c r="IV556" s="38"/>
      <c r="IW556" s="38"/>
      <c r="IX556" s="38"/>
      <c r="IY556" s="38"/>
      <c r="IZ556" s="38"/>
      <c r="JA556" s="38"/>
      <c r="JB556" s="38"/>
      <c r="JC556" s="38"/>
      <c r="JD556" s="38"/>
      <c r="JE556" s="38"/>
      <c r="JF556" s="38"/>
      <c r="JG556" s="38"/>
      <c r="JH556" s="38"/>
      <c r="JI556" s="38"/>
      <c r="JJ556" s="38"/>
      <c r="JK556" s="38"/>
      <c r="JL556" s="38"/>
      <c r="JM556" s="38"/>
      <c r="JN556" s="38"/>
      <c r="JO556" s="38"/>
      <c r="JP556" s="38"/>
      <c r="JQ556" s="38"/>
      <c r="JR556" s="38"/>
      <c r="JS556" s="38"/>
      <c r="JT556" s="38"/>
      <c r="JU556" s="38"/>
      <c r="JV556" s="38"/>
      <c r="JW556" s="38"/>
      <c r="JX556" s="38"/>
      <c r="JY556" s="38"/>
      <c r="JZ556" s="38"/>
      <c r="KA556" s="38"/>
      <c r="KB556" s="38"/>
      <c r="KC556" s="38"/>
      <c r="KD556" s="38"/>
      <c r="KE556" s="38"/>
      <c r="KF556" s="38"/>
      <c r="KG556" s="38"/>
      <c r="KH556" s="38"/>
      <c r="KI556" s="38"/>
      <c r="KJ556" s="38"/>
      <c r="KK556" s="38"/>
      <c r="KL556" s="38"/>
      <c r="KM556" s="38"/>
      <c r="KN556" s="38"/>
      <c r="KO556" s="38"/>
      <c r="KP556" s="38"/>
      <c r="KQ556" s="38"/>
      <c r="KR556" s="38"/>
      <c r="KS556" s="38"/>
      <c r="KT556" s="38"/>
      <c r="KU556" s="38"/>
      <c r="KV556" s="38"/>
      <c r="KW556" s="38"/>
      <c r="KX556" s="38"/>
      <c r="KY556" s="38"/>
      <c r="KZ556" s="38"/>
      <c r="LA556" s="38"/>
      <c r="LB556" s="38"/>
      <c r="LC556" s="38"/>
      <c r="LD556" s="38"/>
      <c r="LE556" s="38"/>
      <c r="LF556" s="38"/>
      <c r="LG556" s="38"/>
      <c r="LH556" s="38"/>
      <c r="LI556" s="38"/>
      <c r="LJ556" s="38"/>
      <c r="LK556" s="38"/>
      <c r="LL556" s="38"/>
      <c r="LM556" s="38"/>
      <c r="LN556" s="38"/>
      <c r="LO556" s="38"/>
      <c r="LP556" s="38"/>
      <c r="LQ556" s="38"/>
      <c r="LR556" s="38"/>
      <c r="LS556" s="38"/>
      <c r="LT556" s="38"/>
      <c r="LU556" s="38"/>
      <c r="LV556" s="38"/>
      <c r="LW556" s="38"/>
      <c r="LX556" s="38"/>
      <c r="LY556" s="38"/>
      <c r="LZ556" s="38"/>
      <c r="MA556" s="38"/>
      <c r="MB556" s="38"/>
      <c r="MC556" s="38"/>
      <c r="MD556" s="38"/>
      <c r="ME556" s="38"/>
      <c r="MF556" s="38"/>
      <c r="MG556" s="38"/>
      <c r="MH556" s="38"/>
      <c r="MI556" s="38"/>
      <c r="MJ556" s="38"/>
      <c r="MK556" s="38"/>
      <c r="ML556" s="38"/>
      <c r="MM556" s="38"/>
      <c r="MN556" s="38"/>
      <c r="MO556" s="38"/>
      <c r="MP556" s="38"/>
      <c r="MQ556" s="38"/>
      <c r="MR556" s="38"/>
      <c r="MS556" s="38"/>
      <c r="MT556" s="38"/>
      <c r="MU556" s="38"/>
      <c r="MV556" s="38"/>
      <c r="MW556" s="38"/>
      <c r="MX556" s="38"/>
      <c r="MY556" s="38"/>
      <c r="MZ556" s="38"/>
      <c r="NA556" s="38"/>
      <c r="NB556" s="38"/>
      <c r="NC556" s="38"/>
      <c r="ND556" s="38"/>
      <c r="NE556" s="38"/>
      <c r="NF556" s="38"/>
      <c r="NG556" s="38"/>
      <c r="NH556" s="38"/>
      <c r="NI556" s="38"/>
      <c r="NJ556" s="38"/>
      <c r="NK556" s="38"/>
      <c r="NL556" s="38"/>
      <c r="NM556" s="38"/>
      <c r="NN556" s="38"/>
      <c r="NO556" s="38"/>
      <c r="NP556" s="38"/>
      <c r="NQ556" s="38"/>
      <c r="NR556" s="38"/>
      <c r="NS556" s="38"/>
      <c r="NT556" s="38"/>
      <c r="NU556" s="38"/>
      <c r="NV556" s="38"/>
      <c r="NW556" s="38"/>
      <c r="NX556" s="38"/>
      <c r="NY556" s="38"/>
      <c r="NZ556" s="38"/>
      <c r="OA556" s="38"/>
      <c r="OB556" s="38"/>
      <c r="OC556" s="38"/>
      <c r="OD556" s="38"/>
      <c r="OE556" s="38"/>
      <c r="OF556" s="38"/>
      <c r="OG556" s="38"/>
      <c r="OH556" s="38"/>
      <c r="OI556" s="38"/>
      <c r="OJ556" s="38"/>
      <c r="OK556" s="38"/>
      <c r="OL556" s="38"/>
      <c r="OM556" s="38"/>
      <c r="ON556" s="38"/>
      <c r="OO556" s="38"/>
      <c r="OP556" s="38"/>
      <c r="OQ556" s="38"/>
      <c r="OR556" s="38"/>
      <c r="OS556" s="38"/>
      <c r="OT556" s="38"/>
      <c r="OU556" s="38"/>
      <c r="OV556" s="38"/>
      <c r="OW556" s="38"/>
      <c r="OX556" s="38"/>
      <c r="OY556" s="38"/>
      <c r="OZ556" s="38"/>
      <c r="PA556" s="38"/>
      <c r="PB556" s="38"/>
      <c r="PC556" s="38"/>
      <c r="PD556" s="38"/>
      <c r="PE556" s="38"/>
      <c r="PF556" s="38"/>
      <c r="PG556" s="38"/>
      <c r="PH556" s="38"/>
      <c r="PI556" s="38"/>
      <c r="PJ556" s="38"/>
      <c r="PK556" s="38"/>
      <c r="PL556" s="38"/>
      <c r="PM556" s="38"/>
      <c r="PN556" s="38"/>
      <c r="PO556" s="38"/>
      <c r="PP556" s="38"/>
      <c r="PQ556" s="38"/>
      <c r="PR556" s="38"/>
      <c r="PS556" s="38"/>
      <c r="PT556" s="38"/>
      <c r="PU556" s="38"/>
      <c r="PV556" s="38"/>
      <c r="PW556" s="38"/>
      <c r="PX556" s="38"/>
      <c r="PY556" s="38"/>
      <c r="PZ556" s="38"/>
      <c r="QA556" s="38"/>
      <c r="QB556" s="38"/>
      <c r="QC556" s="38"/>
      <c r="QD556" s="38"/>
      <c r="QE556" s="38"/>
      <c r="QF556" s="38"/>
      <c r="QG556" s="38"/>
      <c r="QH556" s="38"/>
      <c r="QI556" s="38"/>
      <c r="QJ556" s="38"/>
      <c r="QK556" s="38"/>
      <c r="QL556" s="38"/>
      <c r="QM556" s="38"/>
      <c r="QN556" s="38"/>
      <c r="QO556" s="38"/>
      <c r="QP556" s="38"/>
      <c r="QQ556" s="38"/>
      <c r="QR556" s="38"/>
      <c r="QS556" s="38"/>
      <c r="QT556" s="38"/>
      <c r="QU556" s="38"/>
      <c r="QV556" s="38"/>
      <c r="QW556" s="38"/>
      <c r="QX556" s="38"/>
      <c r="QY556" s="38"/>
      <c r="QZ556" s="38"/>
      <c r="RA556" s="38"/>
      <c r="RB556" s="38"/>
      <c r="RC556" s="38"/>
      <c r="RD556" s="38"/>
      <c r="RE556" s="38"/>
      <c r="RF556" s="38"/>
      <c r="RG556" s="38"/>
      <c r="RH556" s="38"/>
      <c r="RI556" s="38"/>
      <c r="RJ556" s="38"/>
      <c r="RK556" s="38"/>
      <c r="RL556" s="38"/>
      <c r="RM556" s="38"/>
      <c r="RN556" s="38"/>
      <c r="RO556" s="38"/>
      <c r="RP556" s="38"/>
      <c r="RQ556" s="38"/>
      <c r="RR556" s="38"/>
      <c r="RS556" s="38"/>
      <c r="RT556" s="38"/>
      <c r="RU556" s="38"/>
      <c r="RV556" s="38"/>
      <c r="RW556" s="38"/>
      <c r="RX556" s="38"/>
      <c r="RY556" s="38"/>
      <c r="RZ556" s="38"/>
      <c r="SA556" s="38"/>
      <c r="SB556" s="38"/>
      <c r="SC556" s="38"/>
      <c r="SD556" s="38"/>
      <c r="SE556" s="38"/>
      <c r="SF556" s="38"/>
      <c r="SG556" s="38"/>
      <c r="SH556" s="38"/>
      <c r="SI556" s="38"/>
      <c r="SJ556" s="38"/>
      <c r="SK556" s="38"/>
      <c r="SL556" s="38"/>
      <c r="SM556" s="38"/>
      <c r="SN556" s="38"/>
      <c r="SO556" s="38"/>
      <c r="SP556" s="38"/>
      <c r="SQ556" s="38"/>
      <c r="SR556" s="38"/>
      <c r="SS556" s="38"/>
      <c r="ST556" s="38"/>
      <c r="SU556" s="38"/>
      <c r="SV556" s="38"/>
      <c r="SW556" s="38"/>
      <c r="SX556" s="38"/>
      <c r="SY556" s="38"/>
      <c r="SZ556" s="38"/>
      <c r="TA556" s="38"/>
      <c r="TB556" s="38"/>
      <c r="TC556" s="38"/>
      <c r="TD556" s="38"/>
      <c r="TE556" s="38"/>
      <c r="TF556" s="38"/>
      <c r="TG556" s="38"/>
      <c r="TH556" s="38"/>
      <c r="TI556" s="38"/>
      <c r="TJ556" s="38"/>
      <c r="TK556" s="38"/>
      <c r="TL556" s="38"/>
      <c r="TM556" s="38"/>
      <c r="TN556" s="38"/>
      <c r="TO556" s="38"/>
      <c r="TP556" s="38"/>
      <c r="TQ556" s="38"/>
      <c r="TR556" s="38"/>
      <c r="TS556" s="38"/>
      <c r="TT556" s="38"/>
      <c r="TU556" s="38"/>
      <c r="TV556" s="38"/>
      <c r="TW556" s="38"/>
      <c r="TX556" s="38"/>
      <c r="TY556" s="38"/>
      <c r="TZ556" s="38"/>
      <c r="UA556" s="38"/>
      <c r="UB556" s="38"/>
      <c r="UC556" s="38"/>
      <c r="UD556" s="38"/>
      <c r="UE556" s="38"/>
      <c r="UF556" s="38"/>
      <c r="UG556" s="38"/>
      <c r="UH556" s="38"/>
      <c r="UI556" s="38"/>
      <c r="UJ556" s="38"/>
      <c r="UK556" s="38"/>
      <c r="UL556" s="38"/>
      <c r="UM556" s="38"/>
      <c r="UN556" s="38"/>
      <c r="UO556" s="38"/>
      <c r="UP556" s="38"/>
      <c r="UQ556" s="38"/>
      <c r="UR556" s="38"/>
      <c r="US556" s="38"/>
      <c r="UT556" s="38"/>
      <c r="UU556" s="38"/>
      <c r="UV556" s="38"/>
      <c r="UW556" s="38"/>
      <c r="UX556" s="38"/>
      <c r="UY556" s="38"/>
      <c r="UZ556" s="38"/>
      <c r="VA556" s="38"/>
      <c r="VB556" s="38"/>
      <c r="VC556" s="38"/>
      <c r="VD556" s="38"/>
      <c r="VE556" s="38"/>
      <c r="VF556" s="38"/>
      <c r="VG556" s="38"/>
      <c r="VH556" s="38"/>
      <c r="VI556" s="38"/>
      <c r="VJ556" s="38"/>
      <c r="VK556" s="38"/>
      <c r="VL556" s="38"/>
      <c r="VM556" s="38"/>
      <c r="VN556" s="38"/>
      <c r="VO556" s="38"/>
      <c r="VP556" s="38"/>
      <c r="VQ556" s="38"/>
      <c r="VR556" s="38"/>
      <c r="VS556" s="38"/>
      <c r="VT556" s="38"/>
      <c r="VU556" s="38"/>
      <c r="VV556" s="38"/>
      <c r="VW556" s="38"/>
      <c r="VX556" s="38"/>
      <c r="VY556" s="38"/>
      <c r="VZ556" s="38"/>
      <c r="WA556" s="38"/>
      <c r="WB556" s="38"/>
      <c r="WC556" s="38"/>
      <c r="WD556" s="38"/>
    </row>
    <row r="557" spans="1:602" s="37" customFormat="1" ht="24.75" customHeight="1">
      <c r="A557" s="507"/>
      <c r="B557" s="624"/>
      <c r="C557" s="530"/>
      <c r="D557" s="531"/>
      <c r="E557" s="56"/>
      <c r="F557" s="56"/>
      <c r="G557" s="556"/>
      <c r="H557" s="56"/>
      <c r="I557" s="276" t="s">
        <v>3</v>
      </c>
      <c r="J557" s="276" t="s">
        <v>138</v>
      </c>
      <c r="K557" s="533" t="s">
        <v>1034</v>
      </c>
      <c r="L557" s="276" t="s">
        <v>642</v>
      </c>
      <c r="M557" s="520">
        <v>1429989.51</v>
      </c>
      <c r="N557" s="520">
        <v>1429989.51</v>
      </c>
      <c r="O557" s="520">
        <v>1600000</v>
      </c>
      <c r="P557" s="534">
        <v>1600000</v>
      </c>
      <c r="Q557" s="520">
        <v>1600000</v>
      </c>
      <c r="R557" s="520">
        <v>1600000</v>
      </c>
      <c r="S557" s="535">
        <v>3</v>
      </c>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c r="DG557" s="38"/>
      <c r="DH557" s="38"/>
      <c r="DI557" s="38"/>
      <c r="DJ557" s="38"/>
      <c r="DK557" s="38"/>
      <c r="DL557" s="38"/>
      <c r="DM557" s="38"/>
      <c r="DN557" s="38"/>
      <c r="DO557" s="38"/>
      <c r="DP557" s="38"/>
      <c r="DQ557" s="38"/>
      <c r="DR557" s="38"/>
      <c r="DS557" s="38"/>
      <c r="DT557" s="38"/>
      <c r="DU557" s="38"/>
      <c r="DV557" s="38"/>
      <c r="DW557" s="38"/>
      <c r="DX557" s="38"/>
      <c r="DY557" s="38"/>
      <c r="DZ557" s="38"/>
      <c r="EA557" s="38"/>
      <c r="EB557" s="38"/>
      <c r="EC557" s="38"/>
      <c r="ED557" s="38"/>
      <c r="EE557" s="38"/>
      <c r="EF557" s="38"/>
      <c r="EG557" s="38"/>
      <c r="EH557" s="38"/>
      <c r="EI557" s="38"/>
      <c r="EJ557" s="38"/>
      <c r="EK557" s="38"/>
      <c r="EL557" s="38"/>
      <c r="EM557" s="38"/>
      <c r="EN557" s="38"/>
      <c r="EO557" s="38"/>
      <c r="EP557" s="38"/>
      <c r="EQ557" s="38"/>
      <c r="ER557" s="38"/>
      <c r="ES557" s="38"/>
      <c r="ET557" s="38"/>
      <c r="EU557" s="38"/>
      <c r="EV557" s="38"/>
      <c r="EW557" s="38"/>
      <c r="EX557" s="38"/>
      <c r="EY557" s="38"/>
      <c r="EZ557" s="38"/>
      <c r="FA557" s="38"/>
      <c r="FB557" s="38"/>
      <c r="FC557" s="38"/>
      <c r="FD557" s="38"/>
      <c r="FE557" s="38"/>
      <c r="FF557" s="38"/>
      <c r="FG557" s="38"/>
      <c r="FH557" s="38"/>
      <c r="FI557" s="38"/>
      <c r="FJ557" s="38"/>
      <c r="FK557" s="38"/>
      <c r="FL557" s="38"/>
      <c r="FM557" s="38"/>
      <c r="FN557" s="38"/>
      <c r="FO557" s="38"/>
      <c r="FP557" s="38"/>
      <c r="FQ557" s="38"/>
      <c r="FR557" s="38"/>
      <c r="FS557" s="38"/>
      <c r="FT557" s="38"/>
      <c r="FU557" s="38"/>
      <c r="FV557" s="38"/>
      <c r="FW557" s="38"/>
      <c r="FX557" s="38"/>
      <c r="FY557" s="38"/>
      <c r="FZ557" s="38"/>
      <c r="GA557" s="38"/>
      <c r="GB557" s="38"/>
      <c r="GC557" s="38"/>
      <c r="GD557" s="38"/>
      <c r="GE557" s="38"/>
      <c r="GF557" s="38"/>
      <c r="GG557" s="38"/>
      <c r="GH557" s="38"/>
      <c r="GI557" s="38"/>
      <c r="GJ557" s="38"/>
      <c r="GK557" s="38"/>
      <c r="GL557" s="38"/>
      <c r="GM557" s="38"/>
      <c r="GN557" s="38"/>
      <c r="GO557" s="38"/>
      <c r="GP557" s="38"/>
      <c r="GQ557" s="38"/>
      <c r="GR557" s="38"/>
      <c r="GS557" s="38"/>
      <c r="GT557" s="38"/>
      <c r="GU557" s="38"/>
      <c r="GV557" s="38"/>
      <c r="GW557" s="38"/>
      <c r="GX557" s="38"/>
      <c r="GY557" s="38"/>
      <c r="GZ557" s="38"/>
      <c r="HA557" s="38"/>
      <c r="HB557" s="38"/>
      <c r="HC557" s="38"/>
      <c r="HD557" s="38"/>
      <c r="HE557" s="38"/>
      <c r="HF557" s="38"/>
      <c r="HG557" s="38"/>
      <c r="HH557" s="38"/>
      <c r="HI557" s="38"/>
      <c r="HJ557" s="38"/>
      <c r="HK557" s="38"/>
      <c r="HL557" s="38"/>
      <c r="HM557" s="38"/>
      <c r="HN557" s="38"/>
      <c r="HO557" s="38"/>
      <c r="HP557" s="38"/>
      <c r="HQ557" s="38"/>
      <c r="HR557" s="38"/>
      <c r="HS557" s="38"/>
      <c r="HT557" s="38"/>
      <c r="HU557" s="38"/>
      <c r="HV557" s="38"/>
      <c r="HW557" s="38"/>
      <c r="HX557" s="38"/>
      <c r="HY557" s="38"/>
      <c r="HZ557" s="38"/>
      <c r="IA557" s="38"/>
      <c r="IB557" s="38"/>
      <c r="IC557" s="38"/>
      <c r="ID557" s="38"/>
      <c r="IE557" s="38"/>
      <c r="IF557" s="38"/>
      <c r="IG557" s="38"/>
      <c r="IH557" s="38"/>
      <c r="II557" s="38"/>
      <c r="IJ557" s="38"/>
      <c r="IK557" s="38"/>
      <c r="IL557" s="38"/>
      <c r="IM557" s="38"/>
      <c r="IN557" s="38"/>
      <c r="IO557" s="38"/>
      <c r="IP557" s="38"/>
      <c r="IQ557" s="38"/>
      <c r="IR557" s="38"/>
      <c r="IS557" s="38"/>
      <c r="IT557" s="38"/>
      <c r="IU557" s="38"/>
      <c r="IV557" s="38"/>
      <c r="IW557" s="38"/>
      <c r="IX557" s="38"/>
      <c r="IY557" s="38"/>
      <c r="IZ557" s="38"/>
      <c r="JA557" s="38"/>
      <c r="JB557" s="38"/>
      <c r="JC557" s="38"/>
      <c r="JD557" s="38"/>
      <c r="JE557" s="38"/>
      <c r="JF557" s="38"/>
      <c r="JG557" s="38"/>
      <c r="JH557" s="38"/>
      <c r="JI557" s="38"/>
      <c r="JJ557" s="38"/>
      <c r="JK557" s="38"/>
      <c r="JL557" s="38"/>
      <c r="JM557" s="38"/>
      <c r="JN557" s="38"/>
      <c r="JO557" s="38"/>
      <c r="JP557" s="38"/>
      <c r="JQ557" s="38"/>
      <c r="JR557" s="38"/>
      <c r="JS557" s="38"/>
      <c r="JT557" s="38"/>
      <c r="JU557" s="38"/>
      <c r="JV557" s="38"/>
      <c r="JW557" s="38"/>
      <c r="JX557" s="38"/>
      <c r="JY557" s="38"/>
      <c r="JZ557" s="38"/>
      <c r="KA557" s="38"/>
      <c r="KB557" s="38"/>
      <c r="KC557" s="38"/>
      <c r="KD557" s="38"/>
      <c r="KE557" s="38"/>
      <c r="KF557" s="38"/>
      <c r="KG557" s="38"/>
      <c r="KH557" s="38"/>
      <c r="KI557" s="38"/>
      <c r="KJ557" s="38"/>
      <c r="KK557" s="38"/>
      <c r="KL557" s="38"/>
      <c r="KM557" s="38"/>
      <c r="KN557" s="38"/>
      <c r="KO557" s="38"/>
      <c r="KP557" s="38"/>
      <c r="KQ557" s="38"/>
      <c r="KR557" s="38"/>
      <c r="KS557" s="38"/>
      <c r="KT557" s="38"/>
      <c r="KU557" s="38"/>
      <c r="KV557" s="38"/>
      <c r="KW557" s="38"/>
      <c r="KX557" s="38"/>
      <c r="KY557" s="38"/>
      <c r="KZ557" s="38"/>
      <c r="LA557" s="38"/>
      <c r="LB557" s="38"/>
      <c r="LC557" s="38"/>
      <c r="LD557" s="38"/>
      <c r="LE557" s="38"/>
      <c r="LF557" s="38"/>
      <c r="LG557" s="38"/>
      <c r="LH557" s="38"/>
      <c r="LI557" s="38"/>
      <c r="LJ557" s="38"/>
      <c r="LK557" s="38"/>
      <c r="LL557" s="38"/>
      <c r="LM557" s="38"/>
      <c r="LN557" s="38"/>
      <c r="LO557" s="38"/>
      <c r="LP557" s="38"/>
      <c r="LQ557" s="38"/>
      <c r="LR557" s="38"/>
      <c r="LS557" s="38"/>
      <c r="LT557" s="38"/>
      <c r="LU557" s="38"/>
      <c r="LV557" s="38"/>
      <c r="LW557" s="38"/>
      <c r="LX557" s="38"/>
      <c r="LY557" s="38"/>
      <c r="LZ557" s="38"/>
      <c r="MA557" s="38"/>
      <c r="MB557" s="38"/>
      <c r="MC557" s="38"/>
      <c r="MD557" s="38"/>
      <c r="ME557" s="38"/>
      <c r="MF557" s="38"/>
      <c r="MG557" s="38"/>
      <c r="MH557" s="38"/>
      <c r="MI557" s="38"/>
      <c r="MJ557" s="38"/>
      <c r="MK557" s="38"/>
      <c r="ML557" s="38"/>
      <c r="MM557" s="38"/>
      <c r="MN557" s="38"/>
      <c r="MO557" s="38"/>
      <c r="MP557" s="38"/>
      <c r="MQ557" s="38"/>
      <c r="MR557" s="38"/>
      <c r="MS557" s="38"/>
      <c r="MT557" s="38"/>
      <c r="MU557" s="38"/>
      <c r="MV557" s="38"/>
      <c r="MW557" s="38"/>
      <c r="MX557" s="38"/>
      <c r="MY557" s="38"/>
      <c r="MZ557" s="38"/>
      <c r="NA557" s="38"/>
      <c r="NB557" s="38"/>
      <c r="NC557" s="38"/>
      <c r="ND557" s="38"/>
      <c r="NE557" s="38"/>
      <c r="NF557" s="38"/>
      <c r="NG557" s="38"/>
      <c r="NH557" s="38"/>
      <c r="NI557" s="38"/>
      <c r="NJ557" s="38"/>
      <c r="NK557" s="38"/>
      <c r="NL557" s="38"/>
      <c r="NM557" s="38"/>
      <c r="NN557" s="38"/>
      <c r="NO557" s="38"/>
      <c r="NP557" s="38"/>
      <c r="NQ557" s="38"/>
      <c r="NR557" s="38"/>
      <c r="NS557" s="38"/>
      <c r="NT557" s="38"/>
      <c r="NU557" s="38"/>
      <c r="NV557" s="38"/>
      <c r="NW557" s="38"/>
      <c r="NX557" s="38"/>
      <c r="NY557" s="38"/>
      <c r="NZ557" s="38"/>
      <c r="OA557" s="38"/>
      <c r="OB557" s="38"/>
      <c r="OC557" s="38"/>
      <c r="OD557" s="38"/>
      <c r="OE557" s="38"/>
      <c r="OF557" s="38"/>
      <c r="OG557" s="38"/>
      <c r="OH557" s="38"/>
      <c r="OI557" s="38"/>
      <c r="OJ557" s="38"/>
      <c r="OK557" s="38"/>
      <c r="OL557" s="38"/>
      <c r="OM557" s="38"/>
      <c r="ON557" s="38"/>
      <c r="OO557" s="38"/>
      <c r="OP557" s="38"/>
      <c r="OQ557" s="38"/>
      <c r="OR557" s="38"/>
      <c r="OS557" s="38"/>
      <c r="OT557" s="38"/>
      <c r="OU557" s="38"/>
      <c r="OV557" s="38"/>
      <c r="OW557" s="38"/>
      <c r="OX557" s="38"/>
      <c r="OY557" s="38"/>
      <c r="OZ557" s="38"/>
      <c r="PA557" s="38"/>
      <c r="PB557" s="38"/>
      <c r="PC557" s="38"/>
      <c r="PD557" s="38"/>
      <c r="PE557" s="38"/>
      <c r="PF557" s="38"/>
      <c r="PG557" s="38"/>
      <c r="PH557" s="38"/>
      <c r="PI557" s="38"/>
      <c r="PJ557" s="38"/>
      <c r="PK557" s="38"/>
      <c r="PL557" s="38"/>
      <c r="PM557" s="38"/>
      <c r="PN557" s="38"/>
      <c r="PO557" s="38"/>
      <c r="PP557" s="38"/>
      <c r="PQ557" s="38"/>
      <c r="PR557" s="38"/>
      <c r="PS557" s="38"/>
      <c r="PT557" s="38"/>
      <c r="PU557" s="38"/>
      <c r="PV557" s="38"/>
      <c r="PW557" s="38"/>
      <c r="PX557" s="38"/>
      <c r="PY557" s="38"/>
      <c r="PZ557" s="38"/>
      <c r="QA557" s="38"/>
      <c r="QB557" s="38"/>
      <c r="QC557" s="38"/>
      <c r="QD557" s="38"/>
      <c r="QE557" s="38"/>
      <c r="QF557" s="38"/>
      <c r="QG557" s="38"/>
      <c r="QH557" s="38"/>
      <c r="QI557" s="38"/>
      <c r="QJ557" s="38"/>
      <c r="QK557" s="38"/>
      <c r="QL557" s="38"/>
      <c r="QM557" s="38"/>
      <c r="QN557" s="38"/>
      <c r="QO557" s="38"/>
      <c r="QP557" s="38"/>
      <c r="QQ557" s="38"/>
      <c r="QR557" s="38"/>
      <c r="QS557" s="38"/>
      <c r="QT557" s="38"/>
      <c r="QU557" s="38"/>
      <c r="QV557" s="38"/>
      <c r="QW557" s="38"/>
      <c r="QX557" s="38"/>
      <c r="QY557" s="38"/>
      <c r="QZ557" s="38"/>
      <c r="RA557" s="38"/>
      <c r="RB557" s="38"/>
      <c r="RC557" s="38"/>
      <c r="RD557" s="38"/>
      <c r="RE557" s="38"/>
      <c r="RF557" s="38"/>
      <c r="RG557" s="38"/>
      <c r="RH557" s="38"/>
      <c r="RI557" s="38"/>
      <c r="RJ557" s="38"/>
      <c r="RK557" s="38"/>
      <c r="RL557" s="38"/>
      <c r="RM557" s="38"/>
      <c r="RN557" s="38"/>
      <c r="RO557" s="38"/>
      <c r="RP557" s="38"/>
      <c r="RQ557" s="38"/>
      <c r="RR557" s="38"/>
      <c r="RS557" s="38"/>
      <c r="RT557" s="38"/>
      <c r="RU557" s="38"/>
      <c r="RV557" s="38"/>
      <c r="RW557" s="38"/>
      <c r="RX557" s="38"/>
      <c r="RY557" s="38"/>
      <c r="RZ557" s="38"/>
      <c r="SA557" s="38"/>
      <c r="SB557" s="38"/>
      <c r="SC557" s="38"/>
      <c r="SD557" s="38"/>
      <c r="SE557" s="38"/>
      <c r="SF557" s="38"/>
      <c r="SG557" s="38"/>
      <c r="SH557" s="38"/>
      <c r="SI557" s="38"/>
      <c r="SJ557" s="38"/>
      <c r="SK557" s="38"/>
      <c r="SL557" s="38"/>
      <c r="SM557" s="38"/>
      <c r="SN557" s="38"/>
      <c r="SO557" s="38"/>
      <c r="SP557" s="38"/>
      <c r="SQ557" s="38"/>
      <c r="SR557" s="38"/>
      <c r="SS557" s="38"/>
      <c r="ST557" s="38"/>
      <c r="SU557" s="38"/>
      <c r="SV557" s="38"/>
      <c r="SW557" s="38"/>
      <c r="SX557" s="38"/>
      <c r="SY557" s="38"/>
      <c r="SZ557" s="38"/>
      <c r="TA557" s="38"/>
      <c r="TB557" s="38"/>
      <c r="TC557" s="38"/>
      <c r="TD557" s="38"/>
      <c r="TE557" s="38"/>
      <c r="TF557" s="38"/>
      <c r="TG557" s="38"/>
      <c r="TH557" s="38"/>
      <c r="TI557" s="38"/>
      <c r="TJ557" s="38"/>
      <c r="TK557" s="38"/>
      <c r="TL557" s="38"/>
      <c r="TM557" s="38"/>
      <c r="TN557" s="38"/>
      <c r="TO557" s="38"/>
      <c r="TP557" s="38"/>
      <c r="TQ557" s="38"/>
      <c r="TR557" s="38"/>
      <c r="TS557" s="38"/>
      <c r="TT557" s="38"/>
      <c r="TU557" s="38"/>
      <c r="TV557" s="38"/>
      <c r="TW557" s="38"/>
      <c r="TX557" s="38"/>
      <c r="TY557" s="38"/>
      <c r="TZ557" s="38"/>
      <c r="UA557" s="38"/>
      <c r="UB557" s="38"/>
      <c r="UC557" s="38"/>
      <c r="UD557" s="38"/>
      <c r="UE557" s="38"/>
      <c r="UF557" s="38"/>
      <c r="UG557" s="38"/>
      <c r="UH557" s="38"/>
      <c r="UI557" s="38"/>
      <c r="UJ557" s="38"/>
      <c r="UK557" s="38"/>
      <c r="UL557" s="38"/>
      <c r="UM557" s="38"/>
      <c r="UN557" s="38"/>
      <c r="UO557" s="38"/>
      <c r="UP557" s="38"/>
      <c r="UQ557" s="38"/>
      <c r="UR557" s="38"/>
      <c r="US557" s="38"/>
      <c r="UT557" s="38"/>
      <c r="UU557" s="38"/>
      <c r="UV557" s="38"/>
      <c r="UW557" s="38"/>
      <c r="UX557" s="38"/>
      <c r="UY557" s="38"/>
      <c r="UZ557" s="38"/>
      <c r="VA557" s="38"/>
      <c r="VB557" s="38"/>
      <c r="VC557" s="38"/>
      <c r="VD557" s="38"/>
      <c r="VE557" s="38"/>
      <c r="VF557" s="38"/>
      <c r="VG557" s="38"/>
      <c r="VH557" s="38"/>
      <c r="VI557" s="38"/>
      <c r="VJ557" s="38"/>
      <c r="VK557" s="38"/>
      <c r="VL557" s="38"/>
      <c r="VM557" s="38"/>
      <c r="VN557" s="38"/>
      <c r="VO557" s="38"/>
      <c r="VP557" s="38"/>
      <c r="VQ557" s="38"/>
      <c r="VR557" s="38"/>
      <c r="VS557" s="38"/>
      <c r="VT557" s="38"/>
      <c r="VU557" s="38"/>
      <c r="VV557" s="38"/>
      <c r="VW557" s="38"/>
      <c r="VX557" s="38"/>
      <c r="VY557" s="38"/>
      <c r="VZ557" s="38"/>
      <c r="WA557" s="38"/>
      <c r="WB557" s="38"/>
      <c r="WC557" s="38"/>
      <c r="WD557" s="38"/>
    </row>
    <row r="558" spans="1:602" s="37" customFormat="1" ht="18.75" customHeight="1">
      <c r="A558" s="507"/>
      <c r="B558" s="624"/>
      <c r="C558" s="530"/>
      <c r="D558" s="531"/>
      <c r="E558" s="56"/>
      <c r="F558" s="56"/>
      <c r="G558" s="556"/>
      <c r="H558" s="56"/>
      <c r="I558" s="276" t="s">
        <v>3</v>
      </c>
      <c r="J558" s="276" t="s">
        <v>138</v>
      </c>
      <c r="K558" s="533" t="s">
        <v>1034</v>
      </c>
      <c r="L558" s="276" t="s">
        <v>34</v>
      </c>
      <c r="M558" s="520">
        <v>5936343.4900000002</v>
      </c>
      <c r="N558" s="520">
        <v>5936343.4900000002</v>
      </c>
      <c r="O558" s="520">
        <v>8671000</v>
      </c>
      <c r="P558" s="521">
        <v>8671000</v>
      </c>
      <c r="Q558" s="522">
        <v>8671000</v>
      </c>
      <c r="R558" s="520">
        <v>8671000</v>
      </c>
      <c r="S558" s="514">
        <v>3</v>
      </c>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c r="DX558" s="38"/>
      <c r="DY558" s="38"/>
      <c r="DZ558" s="38"/>
      <c r="EA558" s="38"/>
      <c r="EB558" s="38"/>
      <c r="EC558" s="38"/>
      <c r="ED558" s="38"/>
      <c r="EE558" s="38"/>
      <c r="EF558" s="38"/>
      <c r="EG558" s="38"/>
      <c r="EH558" s="38"/>
      <c r="EI558" s="38"/>
      <c r="EJ558" s="38"/>
      <c r="EK558" s="38"/>
      <c r="EL558" s="38"/>
      <c r="EM558" s="38"/>
      <c r="EN558" s="38"/>
      <c r="EO558" s="38"/>
      <c r="EP558" s="38"/>
      <c r="EQ558" s="38"/>
      <c r="ER558" s="38"/>
      <c r="ES558" s="38"/>
      <c r="ET558" s="38"/>
      <c r="EU558" s="38"/>
      <c r="EV558" s="38"/>
      <c r="EW558" s="38"/>
      <c r="EX558" s="38"/>
      <c r="EY558" s="38"/>
      <c r="EZ558" s="38"/>
      <c r="FA558" s="38"/>
      <c r="FB558" s="38"/>
      <c r="FC558" s="38"/>
      <c r="FD558" s="38"/>
      <c r="FE558" s="38"/>
      <c r="FF558" s="38"/>
      <c r="FG558" s="38"/>
      <c r="FH558" s="38"/>
      <c r="FI558" s="38"/>
      <c r="FJ558" s="38"/>
      <c r="FK558" s="38"/>
      <c r="FL558" s="38"/>
      <c r="FM558" s="38"/>
      <c r="FN558" s="38"/>
      <c r="FO558" s="38"/>
      <c r="FP558" s="38"/>
      <c r="FQ558" s="38"/>
      <c r="FR558" s="38"/>
      <c r="FS558" s="38"/>
      <c r="FT558" s="38"/>
      <c r="FU558" s="38"/>
      <c r="FV558" s="38"/>
      <c r="FW558" s="38"/>
      <c r="FX558" s="38"/>
      <c r="FY558" s="38"/>
      <c r="FZ558" s="38"/>
      <c r="GA558" s="38"/>
      <c r="GB558" s="38"/>
      <c r="GC558" s="38"/>
      <c r="GD558" s="38"/>
      <c r="GE558" s="38"/>
      <c r="GF558" s="38"/>
      <c r="GG558" s="38"/>
      <c r="GH558" s="38"/>
      <c r="GI558" s="38"/>
      <c r="GJ558" s="38"/>
      <c r="GK558" s="38"/>
      <c r="GL558" s="38"/>
      <c r="GM558" s="38"/>
      <c r="GN558" s="38"/>
      <c r="GO558" s="38"/>
      <c r="GP558" s="38"/>
      <c r="GQ558" s="38"/>
      <c r="GR558" s="38"/>
      <c r="GS558" s="38"/>
      <c r="GT558" s="38"/>
      <c r="GU558" s="38"/>
      <c r="GV558" s="38"/>
      <c r="GW558" s="38"/>
      <c r="GX558" s="38"/>
      <c r="GY558" s="38"/>
      <c r="GZ558" s="38"/>
      <c r="HA558" s="38"/>
      <c r="HB558" s="38"/>
      <c r="HC558" s="38"/>
      <c r="HD558" s="38"/>
      <c r="HE558" s="38"/>
      <c r="HF558" s="38"/>
      <c r="HG558" s="38"/>
      <c r="HH558" s="38"/>
      <c r="HI558" s="38"/>
      <c r="HJ558" s="38"/>
      <c r="HK558" s="38"/>
      <c r="HL558" s="38"/>
      <c r="HM558" s="38"/>
      <c r="HN558" s="38"/>
      <c r="HO558" s="38"/>
      <c r="HP558" s="38"/>
      <c r="HQ558" s="38"/>
      <c r="HR558" s="38"/>
      <c r="HS558" s="38"/>
      <c r="HT558" s="38"/>
      <c r="HU558" s="38"/>
      <c r="HV558" s="38"/>
      <c r="HW558" s="38"/>
      <c r="HX558" s="38"/>
      <c r="HY558" s="38"/>
      <c r="HZ558" s="38"/>
      <c r="IA558" s="38"/>
      <c r="IB558" s="38"/>
      <c r="IC558" s="38"/>
      <c r="ID558" s="38"/>
      <c r="IE558" s="38"/>
      <c r="IF558" s="38"/>
      <c r="IG558" s="38"/>
      <c r="IH558" s="38"/>
      <c r="II558" s="38"/>
      <c r="IJ558" s="38"/>
      <c r="IK558" s="38"/>
      <c r="IL558" s="38"/>
      <c r="IM558" s="38"/>
      <c r="IN558" s="38"/>
      <c r="IO558" s="38"/>
      <c r="IP558" s="38"/>
      <c r="IQ558" s="38"/>
      <c r="IR558" s="38"/>
      <c r="IS558" s="38"/>
      <c r="IT558" s="38"/>
      <c r="IU558" s="38"/>
      <c r="IV558" s="38"/>
      <c r="IW558" s="38"/>
      <c r="IX558" s="38"/>
      <c r="IY558" s="38"/>
      <c r="IZ558" s="38"/>
      <c r="JA558" s="38"/>
      <c r="JB558" s="38"/>
      <c r="JC558" s="38"/>
      <c r="JD558" s="38"/>
      <c r="JE558" s="38"/>
      <c r="JF558" s="38"/>
      <c r="JG558" s="38"/>
      <c r="JH558" s="38"/>
      <c r="JI558" s="38"/>
      <c r="JJ558" s="38"/>
      <c r="JK558" s="38"/>
      <c r="JL558" s="38"/>
      <c r="JM558" s="38"/>
      <c r="JN558" s="38"/>
      <c r="JO558" s="38"/>
      <c r="JP558" s="38"/>
      <c r="JQ558" s="38"/>
      <c r="JR558" s="38"/>
      <c r="JS558" s="38"/>
      <c r="JT558" s="38"/>
      <c r="JU558" s="38"/>
      <c r="JV558" s="38"/>
      <c r="JW558" s="38"/>
      <c r="JX558" s="38"/>
      <c r="JY558" s="38"/>
      <c r="JZ558" s="38"/>
      <c r="KA558" s="38"/>
      <c r="KB558" s="38"/>
      <c r="KC558" s="38"/>
      <c r="KD558" s="38"/>
      <c r="KE558" s="38"/>
      <c r="KF558" s="38"/>
      <c r="KG558" s="38"/>
      <c r="KH558" s="38"/>
      <c r="KI558" s="38"/>
      <c r="KJ558" s="38"/>
      <c r="KK558" s="38"/>
      <c r="KL558" s="38"/>
      <c r="KM558" s="38"/>
      <c r="KN558" s="38"/>
      <c r="KO558" s="38"/>
      <c r="KP558" s="38"/>
      <c r="KQ558" s="38"/>
      <c r="KR558" s="38"/>
      <c r="KS558" s="38"/>
      <c r="KT558" s="38"/>
      <c r="KU558" s="38"/>
      <c r="KV558" s="38"/>
      <c r="KW558" s="38"/>
      <c r="KX558" s="38"/>
      <c r="KY558" s="38"/>
      <c r="KZ558" s="38"/>
      <c r="LA558" s="38"/>
      <c r="LB558" s="38"/>
      <c r="LC558" s="38"/>
      <c r="LD558" s="38"/>
      <c r="LE558" s="38"/>
      <c r="LF558" s="38"/>
      <c r="LG558" s="38"/>
      <c r="LH558" s="38"/>
      <c r="LI558" s="38"/>
      <c r="LJ558" s="38"/>
      <c r="LK558" s="38"/>
      <c r="LL558" s="38"/>
      <c r="LM558" s="38"/>
      <c r="LN558" s="38"/>
      <c r="LO558" s="38"/>
      <c r="LP558" s="38"/>
      <c r="LQ558" s="38"/>
      <c r="LR558" s="38"/>
      <c r="LS558" s="38"/>
      <c r="LT558" s="38"/>
      <c r="LU558" s="38"/>
      <c r="LV558" s="38"/>
      <c r="LW558" s="38"/>
      <c r="LX558" s="38"/>
      <c r="LY558" s="38"/>
      <c r="LZ558" s="38"/>
      <c r="MA558" s="38"/>
      <c r="MB558" s="38"/>
      <c r="MC558" s="38"/>
      <c r="MD558" s="38"/>
      <c r="ME558" s="38"/>
      <c r="MF558" s="38"/>
      <c r="MG558" s="38"/>
      <c r="MH558" s="38"/>
      <c r="MI558" s="38"/>
      <c r="MJ558" s="38"/>
      <c r="MK558" s="38"/>
      <c r="ML558" s="38"/>
      <c r="MM558" s="38"/>
      <c r="MN558" s="38"/>
      <c r="MO558" s="38"/>
      <c r="MP558" s="38"/>
      <c r="MQ558" s="38"/>
      <c r="MR558" s="38"/>
      <c r="MS558" s="38"/>
      <c r="MT558" s="38"/>
      <c r="MU558" s="38"/>
      <c r="MV558" s="38"/>
      <c r="MW558" s="38"/>
      <c r="MX558" s="38"/>
      <c r="MY558" s="38"/>
      <c r="MZ558" s="38"/>
      <c r="NA558" s="38"/>
      <c r="NB558" s="38"/>
      <c r="NC558" s="38"/>
      <c r="ND558" s="38"/>
      <c r="NE558" s="38"/>
      <c r="NF558" s="38"/>
      <c r="NG558" s="38"/>
      <c r="NH558" s="38"/>
      <c r="NI558" s="38"/>
      <c r="NJ558" s="38"/>
      <c r="NK558" s="38"/>
      <c r="NL558" s="38"/>
      <c r="NM558" s="38"/>
      <c r="NN558" s="38"/>
      <c r="NO558" s="38"/>
      <c r="NP558" s="38"/>
      <c r="NQ558" s="38"/>
      <c r="NR558" s="38"/>
      <c r="NS558" s="38"/>
      <c r="NT558" s="38"/>
      <c r="NU558" s="38"/>
      <c r="NV558" s="38"/>
      <c r="NW558" s="38"/>
      <c r="NX558" s="38"/>
      <c r="NY558" s="38"/>
      <c r="NZ558" s="38"/>
      <c r="OA558" s="38"/>
      <c r="OB558" s="38"/>
      <c r="OC558" s="38"/>
      <c r="OD558" s="38"/>
      <c r="OE558" s="38"/>
      <c r="OF558" s="38"/>
      <c r="OG558" s="38"/>
      <c r="OH558" s="38"/>
      <c r="OI558" s="38"/>
      <c r="OJ558" s="38"/>
      <c r="OK558" s="38"/>
      <c r="OL558" s="38"/>
      <c r="OM558" s="38"/>
      <c r="ON558" s="38"/>
      <c r="OO558" s="38"/>
      <c r="OP558" s="38"/>
      <c r="OQ558" s="38"/>
      <c r="OR558" s="38"/>
      <c r="OS558" s="38"/>
      <c r="OT558" s="38"/>
      <c r="OU558" s="38"/>
      <c r="OV558" s="38"/>
      <c r="OW558" s="38"/>
      <c r="OX558" s="38"/>
      <c r="OY558" s="38"/>
      <c r="OZ558" s="38"/>
      <c r="PA558" s="38"/>
      <c r="PB558" s="38"/>
      <c r="PC558" s="38"/>
      <c r="PD558" s="38"/>
      <c r="PE558" s="38"/>
      <c r="PF558" s="38"/>
      <c r="PG558" s="38"/>
      <c r="PH558" s="38"/>
      <c r="PI558" s="38"/>
      <c r="PJ558" s="38"/>
      <c r="PK558" s="38"/>
      <c r="PL558" s="38"/>
      <c r="PM558" s="38"/>
      <c r="PN558" s="38"/>
      <c r="PO558" s="38"/>
      <c r="PP558" s="38"/>
      <c r="PQ558" s="38"/>
      <c r="PR558" s="38"/>
      <c r="PS558" s="38"/>
      <c r="PT558" s="38"/>
      <c r="PU558" s="38"/>
      <c r="PV558" s="38"/>
      <c r="PW558" s="38"/>
      <c r="PX558" s="38"/>
      <c r="PY558" s="38"/>
      <c r="PZ558" s="38"/>
      <c r="QA558" s="38"/>
      <c r="QB558" s="38"/>
      <c r="QC558" s="38"/>
      <c r="QD558" s="38"/>
      <c r="QE558" s="38"/>
      <c r="QF558" s="38"/>
      <c r="QG558" s="38"/>
      <c r="QH558" s="38"/>
      <c r="QI558" s="38"/>
      <c r="QJ558" s="38"/>
      <c r="QK558" s="38"/>
      <c r="QL558" s="38"/>
      <c r="QM558" s="38"/>
      <c r="QN558" s="38"/>
      <c r="QO558" s="38"/>
      <c r="QP558" s="38"/>
      <c r="QQ558" s="38"/>
      <c r="QR558" s="38"/>
      <c r="QS558" s="38"/>
      <c r="QT558" s="38"/>
      <c r="QU558" s="38"/>
      <c r="QV558" s="38"/>
      <c r="QW558" s="38"/>
      <c r="QX558" s="38"/>
      <c r="QY558" s="38"/>
      <c r="QZ558" s="38"/>
      <c r="RA558" s="38"/>
      <c r="RB558" s="38"/>
      <c r="RC558" s="38"/>
      <c r="RD558" s="38"/>
      <c r="RE558" s="38"/>
      <c r="RF558" s="38"/>
      <c r="RG558" s="38"/>
      <c r="RH558" s="38"/>
      <c r="RI558" s="38"/>
      <c r="RJ558" s="38"/>
      <c r="RK558" s="38"/>
      <c r="RL558" s="38"/>
      <c r="RM558" s="38"/>
      <c r="RN558" s="38"/>
      <c r="RO558" s="38"/>
      <c r="RP558" s="38"/>
      <c r="RQ558" s="38"/>
      <c r="RR558" s="38"/>
      <c r="RS558" s="38"/>
      <c r="RT558" s="38"/>
      <c r="RU558" s="38"/>
      <c r="RV558" s="38"/>
      <c r="RW558" s="38"/>
      <c r="RX558" s="38"/>
      <c r="RY558" s="38"/>
      <c r="RZ558" s="38"/>
      <c r="SA558" s="38"/>
      <c r="SB558" s="38"/>
      <c r="SC558" s="38"/>
      <c r="SD558" s="38"/>
      <c r="SE558" s="38"/>
      <c r="SF558" s="38"/>
      <c r="SG558" s="38"/>
      <c r="SH558" s="38"/>
      <c r="SI558" s="38"/>
      <c r="SJ558" s="38"/>
      <c r="SK558" s="38"/>
      <c r="SL558" s="38"/>
      <c r="SM558" s="38"/>
      <c r="SN558" s="38"/>
      <c r="SO558" s="38"/>
      <c r="SP558" s="38"/>
      <c r="SQ558" s="38"/>
      <c r="SR558" s="38"/>
      <c r="SS558" s="38"/>
      <c r="ST558" s="38"/>
      <c r="SU558" s="38"/>
      <c r="SV558" s="38"/>
      <c r="SW558" s="38"/>
      <c r="SX558" s="38"/>
      <c r="SY558" s="38"/>
      <c r="SZ558" s="38"/>
      <c r="TA558" s="38"/>
      <c r="TB558" s="38"/>
      <c r="TC558" s="38"/>
      <c r="TD558" s="38"/>
      <c r="TE558" s="38"/>
      <c r="TF558" s="38"/>
      <c r="TG558" s="38"/>
      <c r="TH558" s="38"/>
      <c r="TI558" s="38"/>
      <c r="TJ558" s="38"/>
      <c r="TK558" s="38"/>
      <c r="TL558" s="38"/>
      <c r="TM558" s="38"/>
      <c r="TN558" s="38"/>
      <c r="TO558" s="38"/>
      <c r="TP558" s="38"/>
      <c r="TQ558" s="38"/>
      <c r="TR558" s="38"/>
      <c r="TS558" s="38"/>
      <c r="TT558" s="38"/>
      <c r="TU558" s="38"/>
      <c r="TV558" s="38"/>
      <c r="TW558" s="38"/>
      <c r="TX558" s="38"/>
      <c r="TY558" s="38"/>
      <c r="TZ558" s="38"/>
      <c r="UA558" s="38"/>
      <c r="UB558" s="38"/>
      <c r="UC558" s="38"/>
      <c r="UD558" s="38"/>
      <c r="UE558" s="38"/>
      <c r="UF558" s="38"/>
      <c r="UG558" s="38"/>
      <c r="UH558" s="38"/>
      <c r="UI558" s="38"/>
      <c r="UJ558" s="38"/>
      <c r="UK558" s="38"/>
      <c r="UL558" s="38"/>
      <c r="UM558" s="38"/>
      <c r="UN558" s="38"/>
      <c r="UO558" s="38"/>
      <c r="UP558" s="38"/>
      <c r="UQ558" s="38"/>
      <c r="UR558" s="38"/>
      <c r="US558" s="38"/>
      <c r="UT558" s="38"/>
      <c r="UU558" s="38"/>
      <c r="UV558" s="38"/>
      <c r="UW558" s="38"/>
      <c r="UX558" s="38"/>
      <c r="UY558" s="38"/>
      <c r="UZ558" s="38"/>
      <c r="VA558" s="38"/>
      <c r="VB558" s="38"/>
      <c r="VC558" s="38"/>
      <c r="VD558" s="38"/>
      <c r="VE558" s="38"/>
      <c r="VF558" s="38"/>
      <c r="VG558" s="38"/>
      <c r="VH558" s="38"/>
      <c r="VI558" s="38"/>
      <c r="VJ558" s="38"/>
      <c r="VK558" s="38"/>
      <c r="VL558" s="38"/>
      <c r="VM558" s="38"/>
      <c r="VN558" s="38"/>
      <c r="VO558" s="38"/>
      <c r="VP558" s="38"/>
      <c r="VQ558" s="38"/>
      <c r="VR558" s="38"/>
      <c r="VS558" s="38"/>
      <c r="VT558" s="38"/>
      <c r="VU558" s="38"/>
      <c r="VV558" s="38"/>
      <c r="VW558" s="38"/>
      <c r="VX558" s="38"/>
      <c r="VY558" s="38"/>
      <c r="VZ558" s="38"/>
      <c r="WA558" s="38"/>
      <c r="WB558" s="38"/>
      <c r="WC558" s="38"/>
      <c r="WD558" s="38"/>
    </row>
    <row r="559" spans="1:602" s="37" customFormat="1" ht="36" customHeight="1">
      <c r="A559" s="507"/>
      <c r="B559" s="624"/>
      <c r="C559" s="536"/>
      <c r="D559" s="51"/>
      <c r="E559" s="57"/>
      <c r="F559" s="57"/>
      <c r="G559" s="526"/>
      <c r="H559" s="57"/>
      <c r="I559" s="276" t="s">
        <v>3</v>
      </c>
      <c r="J559" s="276" t="s">
        <v>138</v>
      </c>
      <c r="K559" s="533" t="s">
        <v>1034</v>
      </c>
      <c r="L559" s="276" t="s">
        <v>5</v>
      </c>
      <c r="M559" s="520">
        <v>561792</v>
      </c>
      <c r="N559" s="520">
        <v>561792</v>
      </c>
      <c r="O559" s="520">
        <v>800000</v>
      </c>
      <c r="P559" s="521">
        <v>800000</v>
      </c>
      <c r="Q559" s="522">
        <v>800000</v>
      </c>
      <c r="R559" s="520">
        <v>800000</v>
      </c>
      <c r="S559" s="514">
        <v>3</v>
      </c>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c r="DX559" s="38"/>
      <c r="DY559" s="38"/>
      <c r="DZ559" s="38"/>
      <c r="EA559" s="38"/>
      <c r="EB559" s="38"/>
      <c r="EC559" s="38"/>
      <c r="ED559" s="38"/>
      <c r="EE559" s="38"/>
      <c r="EF559" s="38"/>
      <c r="EG559" s="38"/>
      <c r="EH559" s="38"/>
      <c r="EI559" s="38"/>
      <c r="EJ559" s="38"/>
      <c r="EK559" s="38"/>
      <c r="EL559" s="38"/>
      <c r="EM559" s="38"/>
      <c r="EN559" s="38"/>
      <c r="EO559" s="38"/>
      <c r="EP559" s="38"/>
      <c r="EQ559" s="38"/>
      <c r="ER559" s="38"/>
      <c r="ES559" s="38"/>
      <c r="ET559" s="38"/>
      <c r="EU559" s="38"/>
      <c r="EV559" s="38"/>
      <c r="EW559" s="38"/>
      <c r="EX559" s="38"/>
      <c r="EY559" s="38"/>
      <c r="EZ559" s="38"/>
      <c r="FA559" s="38"/>
      <c r="FB559" s="38"/>
      <c r="FC559" s="38"/>
      <c r="FD559" s="38"/>
      <c r="FE559" s="38"/>
      <c r="FF559" s="38"/>
      <c r="FG559" s="38"/>
      <c r="FH559" s="38"/>
      <c r="FI559" s="38"/>
      <c r="FJ559" s="38"/>
      <c r="FK559" s="38"/>
      <c r="FL559" s="38"/>
      <c r="FM559" s="38"/>
      <c r="FN559" s="38"/>
      <c r="FO559" s="38"/>
      <c r="FP559" s="38"/>
      <c r="FQ559" s="38"/>
      <c r="FR559" s="38"/>
      <c r="FS559" s="38"/>
      <c r="FT559" s="38"/>
      <c r="FU559" s="38"/>
      <c r="FV559" s="38"/>
      <c r="FW559" s="38"/>
      <c r="FX559" s="38"/>
      <c r="FY559" s="38"/>
      <c r="FZ559" s="38"/>
      <c r="GA559" s="38"/>
      <c r="GB559" s="38"/>
      <c r="GC559" s="38"/>
      <c r="GD559" s="38"/>
      <c r="GE559" s="38"/>
      <c r="GF559" s="38"/>
      <c r="GG559" s="38"/>
      <c r="GH559" s="38"/>
      <c r="GI559" s="38"/>
      <c r="GJ559" s="38"/>
      <c r="GK559" s="38"/>
      <c r="GL559" s="38"/>
      <c r="GM559" s="38"/>
      <c r="GN559" s="38"/>
      <c r="GO559" s="38"/>
      <c r="GP559" s="38"/>
      <c r="GQ559" s="38"/>
      <c r="GR559" s="38"/>
      <c r="GS559" s="38"/>
      <c r="GT559" s="38"/>
      <c r="GU559" s="38"/>
      <c r="GV559" s="38"/>
      <c r="GW559" s="38"/>
      <c r="GX559" s="38"/>
      <c r="GY559" s="38"/>
      <c r="GZ559" s="38"/>
      <c r="HA559" s="38"/>
      <c r="HB559" s="38"/>
      <c r="HC559" s="38"/>
      <c r="HD559" s="38"/>
      <c r="HE559" s="38"/>
      <c r="HF559" s="38"/>
      <c r="HG559" s="38"/>
      <c r="HH559" s="38"/>
      <c r="HI559" s="38"/>
      <c r="HJ559" s="38"/>
      <c r="HK559" s="38"/>
      <c r="HL559" s="38"/>
      <c r="HM559" s="38"/>
      <c r="HN559" s="38"/>
      <c r="HO559" s="38"/>
      <c r="HP559" s="38"/>
      <c r="HQ559" s="38"/>
      <c r="HR559" s="38"/>
      <c r="HS559" s="38"/>
      <c r="HT559" s="38"/>
      <c r="HU559" s="38"/>
      <c r="HV559" s="38"/>
      <c r="HW559" s="38"/>
      <c r="HX559" s="38"/>
      <c r="HY559" s="38"/>
      <c r="HZ559" s="38"/>
      <c r="IA559" s="38"/>
      <c r="IB559" s="38"/>
      <c r="IC559" s="38"/>
      <c r="ID559" s="38"/>
      <c r="IE559" s="38"/>
      <c r="IF559" s="38"/>
      <c r="IG559" s="38"/>
      <c r="IH559" s="38"/>
      <c r="II559" s="38"/>
      <c r="IJ559" s="38"/>
      <c r="IK559" s="38"/>
      <c r="IL559" s="38"/>
      <c r="IM559" s="38"/>
      <c r="IN559" s="38"/>
      <c r="IO559" s="38"/>
      <c r="IP559" s="38"/>
      <c r="IQ559" s="38"/>
      <c r="IR559" s="38"/>
      <c r="IS559" s="38"/>
      <c r="IT559" s="38"/>
      <c r="IU559" s="38"/>
      <c r="IV559" s="38"/>
      <c r="IW559" s="38"/>
      <c r="IX559" s="38"/>
      <c r="IY559" s="38"/>
      <c r="IZ559" s="38"/>
      <c r="JA559" s="38"/>
      <c r="JB559" s="38"/>
      <c r="JC559" s="38"/>
      <c r="JD559" s="38"/>
      <c r="JE559" s="38"/>
      <c r="JF559" s="38"/>
      <c r="JG559" s="38"/>
      <c r="JH559" s="38"/>
      <c r="JI559" s="38"/>
      <c r="JJ559" s="38"/>
      <c r="JK559" s="38"/>
      <c r="JL559" s="38"/>
      <c r="JM559" s="38"/>
      <c r="JN559" s="38"/>
      <c r="JO559" s="38"/>
      <c r="JP559" s="38"/>
      <c r="JQ559" s="38"/>
      <c r="JR559" s="38"/>
      <c r="JS559" s="38"/>
      <c r="JT559" s="38"/>
      <c r="JU559" s="38"/>
      <c r="JV559" s="38"/>
      <c r="JW559" s="38"/>
      <c r="JX559" s="38"/>
      <c r="JY559" s="38"/>
      <c r="JZ559" s="38"/>
      <c r="KA559" s="38"/>
      <c r="KB559" s="38"/>
      <c r="KC559" s="38"/>
      <c r="KD559" s="38"/>
      <c r="KE559" s="38"/>
      <c r="KF559" s="38"/>
      <c r="KG559" s="38"/>
      <c r="KH559" s="38"/>
      <c r="KI559" s="38"/>
      <c r="KJ559" s="38"/>
      <c r="KK559" s="38"/>
      <c r="KL559" s="38"/>
      <c r="KM559" s="38"/>
      <c r="KN559" s="38"/>
      <c r="KO559" s="38"/>
      <c r="KP559" s="38"/>
      <c r="KQ559" s="38"/>
      <c r="KR559" s="38"/>
      <c r="KS559" s="38"/>
      <c r="KT559" s="38"/>
      <c r="KU559" s="38"/>
      <c r="KV559" s="38"/>
      <c r="KW559" s="38"/>
      <c r="KX559" s="38"/>
      <c r="KY559" s="38"/>
      <c r="KZ559" s="38"/>
      <c r="LA559" s="38"/>
      <c r="LB559" s="38"/>
      <c r="LC559" s="38"/>
      <c r="LD559" s="38"/>
      <c r="LE559" s="38"/>
      <c r="LF559" s="38"/>
      <c r="LG559" s="38"/>
      <c r="LH559" s="38"/>
      <c r="LI559" s="38"/>
      <c r="LJ559" s="38"/>
      <c r="LK559" s="38"/>
      <c r="LL559" s="38"/>
      <c r="LM559" s="38"/>
      <c r="LN559" s="38"/>
      <c r="LO559" s="38"/>
      <c r="LP559" s="38"/>
      <c r="LQ559" s="38"/>
      <c r="LR559" s="38"/>
      <c r="LS559" s="38"/>
      <c r="LT559" s="38"/>
      <c r="LU559" s="38"/>
      <c r="LV559" s="38"/>
      <c r="LW559" s="38"/>
      <c r="LX559" s="38"/>
      <c r="LY559" s="38"/>
      <c r="LZ559" s="38"/>
      <c r="MA559" s="38"/>
      <c r="MB559" s="38"/>
      <c r="MC559" s="38"/>
      <c r="MD559" s="38"/>
      <c r="ME559" s="38"/>
      <c r="MF559" s="38"/>
      <c r="MG559" s="38"/>
      <c r="MH559" s="38"/>
      <c r="MI559" s="38"/>
      <c r="MJ559" s="38"/>
      <c r="MK559" s="38"/>
      <c r="ML559" s="38"/>
      <c r="MM559" s="38"/>
      <c r="MN559" s="38"/>
      <c r="MO559" s="38"/>
      <c r="MP559" s="38"/>
      <c r="MQ559" s="38"/>
      <c r="MR559" s="38"/>
      <c r="MS559" s="38"/>
      <c r="MT559" s="38"/>
      <c r="MU559" s="38"/>
      <c r="MV559" s="38"/>
      <c r="MW559" s="38"/>
      <c r="MX559" s="38"/>
      <c r="MY559" s="38"/>
      <c r="MZ559" s="38"/>
      <c r="NA559" s="38"/>
      <c r="NB559" s="38"/>
      <c r="NC559" s="38"/>
      <c r="ND559" s="38"/>
      <c r="NE559" s="38"/>
      <c r="NF559" s="38"/>
      <c r="NG559" s="38"/>
      <c r="NH559" s="38"/>
      <c r="NI559" s="38"/>
      <c r="NJ559" s="38"/>
      <c r="NK559" s="38"/>
      <c r="NL559" s="38"/>
      <c r="NM559" s="38"/>
      <c r="NN559" s="38"/>
      <c r="NO559" s="38"/>
      <c r="NP559" s="38"/>
      <c r="NQ559" s="38"/>
      <c r="NR559" s="38"/>
      <c r="NS559" s="38"/>
      <c r="NT559" s="38"/>
      <c r="NU559" s="38"/>
      <c r="NV559" s="38"/>
      <c r="NW559" s="38"/>
      <c r="NX559" s="38"/>
      <c r="NY559" s="38"/>
      <c r="NZ559" s="38"/>
      <c r="OA559" s="38"/>
      <c r="OB559" s="38"/>
      <c r="OC559" s="38"/>
      <c r="OD559" s="38"/>
      <c r="OE559" s="38"/>
      <c r="OF559" s="38"/>
      <c r="OG559" s="38"/>
      <c r="OH559" s="38"/>
      <c r="OI559" s="38"/>
      <c r="OJ559" s="38"/>
      <c r="OK559" s="38"/>
      <c r="OL559" s="38"/>
      <c r="OM559" s="38"/>
      <c r="ON559" s="38"/>
      <c r="OO559" s="38"/>
      <c r="OP559" s="38"/>
      <c r="OQ559" s="38"/>
      <c r="OR559" s="38"/>
      <c r="OS559" s="38"/>
      <c r="OT559" s="38"/>
      <c r="OU559" s="38"/>
      <c r="OV559" s="38"/>
      <c r="OW559" s="38"/>
      <c r="OX559" s="38"/>
      <c r="OY559" s="38"/>
      <c r="OZ559" s="38"/>
      <c r="PA559" s="38"/>
      <c r="PB559" s="38"/>
      <c r="PC559" s="38"/>
      <c r="PD559" s="38"/>
      <c r="PE559" s="38"/>
      <c r="PF559" s="38"/>
      <c r="PG559" s="38"/>
      <c r="PH559" s="38"/>
      <c r="PI559" s="38"/>
      <c r="PJ559" s="38"/>
      <c r="PK559" s="38"/>
      <c r="PL559" s="38"/>
      <c r="PM559" s="38"/>
      <c r="PN559" s="38"/>
      <c r="PO559" s="38"/>
      <c r="PP559" s="38"/>
      <c r="PQ559" s="38"/>
      <c r="PR559" s="38"/>
      <c r="PS559" s="38"/>
      <c r="PT559" s="38"/>
      <c r="PU559" s="38"/>
      <c r="PV559" s="38"/>
      <c r="PW559" s="38"/>
      <c r="PX559" s="38"/>
      <c r="PY559" s="38"/>
      <c r="PZ559" s="38"/>
      <c r="QA559" s="38"/>
      <c r="QB559" s="38"/>
      <c r="QC559" s="38"/>
      <c r="QD559" s="38"/>
      <c r="QE559" s="38"/>
      <c r="QF559" s="38"/>
      <c r="QG559" s="38"/>
      <c r="QH559" s="38"/>
      <c r="QI559" s="38"/>
      <c r="QJ559" s="38"/>
      <c r="QK559" s="38"/>
      <c r="QL559" s="38"/>
      <c r="QM559" s="38"/>
      <c r="QN559" s="38"/>
      <c r="QO559" s="38"/>
      <c r="QP559" s="38"/>
      <c r="QQ559" s="38"/>
      <c r="QR559" s="38"/>
      <c r="QS559" s="38"/>
      <c r="QT559" s="38"/>
      <c r="QU559" s="38"/>
      <c r="QV559" s="38"/>
      <c r="QW559" s="38"/>
      <c r="QX559" s="38"/>
      <c r="QY559" s="38"/>
      <c r="QZ559" s="38"/>
      <c r="RA559" s="38"/>
      <c r="RB559" s="38"/>
      <c r="RC559" s="38"/>
      <c r="RD559" s="38"/>
      <c r="RE559" s="38"/>
      <c r="RF559" s="38"/>
      <c r="RG559" s="38"/>
      <c r="RH559" s="38"/>
      <c r="RI559" s="38"/>
      <c r="RJ559" s="38"/>
      <c r="RK559" s="38"/>
      <c r="RL559" s="38"/>
      <c r="RM559" s="38"/>
      <c r="RN559" s="38"/>
      <c r="RO559" s="38"/>
      <c r="RP559" s="38"/>
      <c r="RQ559" s="38"/>
      <c r="RR559" s="38"/>
      <c r="RS559" s="38"/>
      <c r="RT559" s="38"/>
      <c r="RU559" s="38"/>
      <c r="RV559" s="38"/>
      <c r="RW559" s="38"/>
      <c r="RX559" s="38"/>
      <c r="RY559" s="38"/>
      <c r="RZ559" s="38"/>
      <c r="SA559" s="38"/>
      <c r="SB559" s="38"/>
      <c r="SC559" s="38"/>
      <c r="SD559" s="38"/>
      <c r="SE559" s="38"/>
      <c r="SF559" s="38"/>
      <c r="SG559" s="38"/>
      <c r="SH559" s="38"/>
      <c r="SI559" s="38"/>
      <c r="SJ559" s="38"/>
      <c r="SK559" s="38"/>
      <c r="SL559" s="38"/>
      <c r="SM559" s="38"/>
      <c r="SN559" s="38"/>
      <c r="SO559" s="38"/>
      <c r="SP559" s="38"/>
      <c r="SQ559" s="38"/>
      <c r="SR559" s="38"/>
      <c r="SS559" s="38"/>
      <c r="ST559" s="38"/>
      <c r="SU559" s="38"/>
      <c r="SV559" s="38"/>
      <c r="SW559" s="38"/>
      <c r="SX559" s="38"/>
      <c r="SY559" s="38"/>
      <c r="SZ559" s="38"/>
      <c r="TA559" s="38"/>
      <c r="TB559" s="38"/>
      <c r="TC559" s="38"/>
      <c r="TD559" s="38"/>
      <c r="TE559" s="38"/>
      <c r="TF559" s="38"/>
      <c r="TG559" s="38"/>
      <c r="TH559" s="38"/>
      <c r="TI559" s="38"/>
      <c r="TJ559" s="38"/>
      <c r="TK559" s="38"/>
      <c r="TL559" s="38"/>
      <c r="TM559" s="38"/>
      <c r="TN559" s="38"/>
      <c r="TO559" s="38"/>
      <c r="TP559" s="38"/>
      <c r="TQ559" s="38"/>
      <c r="TR559" s="38"/>
      <c r="TS559" s="38"/>
      <c r="TT559" s="38"/>
      <c r="TU559" s="38"/>
      <c r="TV559" s="38"/>
      <c r="TW559" s="38"/>
      <c r="TX559" s="38"/>
      <c r="TY559" s="38"/>
      <c r="TZ559" s="38"/>
      <c r="UA559" s="38"/>
      <c r="UB559" s="38"/>
      <c r="UC559" s="38"/>
      <c r="UD559" s="38"/>
      <c r="UE559" s="38"/>
      <c r="UF559" s="38"/>
      <c r="UG559" s="38"/>
      <c r="UH559" s="38"/>
      <c r="UI559" s="38"/>
      <c r="UJ559" s="38"/>
      <c r="UK559" s="38"/>
      <c r="UL559" s="38"/>
      <c r="UM559" s="38"/>
      <c r="UN559" s="38"/>
      <c r="UO559" s="38"/>
      <c r="UP559" s="38"/>
      <c r="UQ559" s="38"/>
      <c r="UR559" s="38"/>
      <c r="US559" s="38"/>
      <c r="UT559" s="38"/>
      <c r="UU559" s="38"/>
      <c r="UV559" s="38"/>
      <c r="UW559" s="38"/>
      <c r="UX559" s="38"/>
      <c r="UY559" s="38"/>
      <c r="UZ559" s="38"/>
      <c r="VA559" s="38"/>
      <c r="VB559" s="38"/>
      <c r="VC559" s="38"/>
      <c r="VD559" s="38"/>
      <c r="VE559" s="38"/>
      <c r="VF559" s="38"/>
      <c r="VG559" s="38"/>
      <c r="VH559" s="38"/>
      <c r="VI559" s="38"/>
      <c r="VJ559" s="38"/>
      <c r="VK559" s="38"/>
      <c r="VL559" s="38"/>
      <c r="VM559" s="38"/>
      <c r="VN559" s="38"/>
      <c r="VO559" s="38"/>
      <c r="VP559" s="38"/>
      <c r="VQ559" s="38"/>
      <c r="VR559" s="38"/>
      <c r="VS559" s="38"/>
      <c r="VT559" s="38"/>
      <c r="VU559" s="38"/>
      <c r="VV559" s="38"/>
      <c r="VW559" s="38"/>
      <c r="VX559" s="38"/>
      <c r="VY559" s="38"/>
      <c r="VZ559" s="38"/>
      <c r="WA559" s="38"/>
      <c r="WB559" s="38"/>
      <c r="WC559" s="38"/>
      <c r="WD559" s="38"/>
    </row>
    <row r="560" spans="1:602" s="40" customFormat="1" ht="131.25" customHeight="1">
      <c r="A560" s="507"/>
      <c r="B560" s="508" t="s">
        <v>1035</v>
      </c>
      <c r="C560" s="527" t="s">
        <v>1036</v>
      </c>
      <c r="D560" s="50" t="s">
        <v>1023</v>
      </c>
      <c r="E560" s="53" t="s">
        <v>1016</v>
      </c>
      <c r="F560" s="572" t="s">
        <v>1037</v>
      </c>
      <c r="G560" s="511">
        <v>38718</v>
      </c>
      <c r="H560" s="52" t="s">
        <v>394</v>
      </c>
      <c r="I560" s="64" t="s">
        <v>3</v>
      </c>
      <c r="J560" s="64" t="s">
        <v>138</v>
      </c>
      <c r="K560" s="64" t="s">
        <v>1038</v>
      </c>
      <c r="L560" s="64" t="s">
        <v>146</v>
      </c>
      <c r="M560" s="505">
        <f t="shared" ref="M560:R560" si="90">M561</f>
        <v>15247693</v>
      </c>
      <c r="N560" s="505">
        <f t="shared" si="90"/>
        <v>15096480.800000001</v>
      </c>
      <c r="O560" s="505">
        <f t="shared" si="90"/>
        <v>7756700</v>
      </c>
      <c r="P560" s="541">
        <f t="shared" si="90"/>
        <v>4654000</v>
      </c>
      <c r="Q560" s="505">
        <f t="shared" si="90"/>
        <v>1551300</v>
      </c>
      <c r="R560" s="505">
        <f t="shared" si="90"/>
        <v>1551300</v>
      </c>
      <c r="S560" s="535"/>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c r="DG560" s="38"/>
      <c r="DH560" s="38"/>
      <c r="DI560" s="38"/>
      <c r="DJ560" s="38"/>
      <c r="DK560" s="38"/>
      <c r="DL560" s="38"/>
      <c r="DM560" s="38"/>
      <c r="DN560" s="38"/>
      <c r="DO560" s="38"/>
      <c r="DP560" s="38"/>
      <c r="DQ560" s="38"/>
      <c r="DR560" s="38"/>
      <c r="DS560" s="38"/>
      <c r="DT560" s="38"/>
      <c r="DU560" s="38"/>
      <c r="DV560" s="38"/>
      <c r="DW560" s="38"/>
      <c r="DX560" s="38"/>
      <c r="DY560" s="38"/>
      <c r="DZ560" s="38"/>
      <c r="EA560" s="38"/>
      <c r="EB560" s="38"/>
      <c r="EC560" s="38"/>
      <c r="ED560" s="38"/>
      <c r="EE560" s="38"/>
      <c r="EF560" s="38"/>
      <c r="EG560" s="38"/>
      <c r="EH560" s="38"/>
      <c r="EI560" s="38"/>
      <c r="EJ560" s="38"/>
      <c r="EK560" s="38"/>
      <c r="EL560" s="38"/>
      <c r="EM560" s="38"/>
      <c r="EN560" s="38"/>
      <c r="EO560" s="38"/>
      <c r="EP560" s="38"/>
      <c r="EQ560" s="38"/>
      <c r="ER560" s="38"/>
      <c r="ES560" s="38"/>
      <c r="ET560" s="38"/>
      <c r="EU560" s="38"/>
      <c r="EV560" s="38"/>
      <c r="EW560" s="38"/>
      <c r="EX560" s="38"/>
      <c r="EY560" s="38"/>
      <c r="EZ560" s="38"/>
      <c r="FA560" s="38"/>
      <c r="FB560" s="38"/>
      <c r="FC560" s="38"/>
      <c r="FD560" s="38"/>
      <c r="FE560" s="38"/>
      <c r="FF560" s="38"/>
      <c r="FG560" s="38"/>
      <c r="FH560" s="38"/>
      <c r="FI560" s="38"/>
      <c r="FJ560" s="38"/>
      <c r="FK560" s="38"/>
      <c r="FL560" s="38"/>
      <c r="FM560" s="38"/>
      <c r="FN560" s="38"/>
      <c r="FO560" s="38"/>
      <c r="FP560" s="38"/>
      <c r="FQ560" s="38"/>
      <c r="FR560" s="38"/>
      <c r="FS560" s="38"/>
      <c r="FT560" s="38"/>
      <c r="FU560" s="38"/>
      <c r="FV560" s="38"/>
      <c r="FW560" s="38"/>
      <c r="FX560" s="38"/>
      <c r="FY560" s="38"/>
      <c r="FZ560" s="38"/>
      <c r="GA560" s="38"/>
      <c r="GB560" s="38"/>
      <c r="GC560" s="38"/>
      <c r="GD560" s="38"/>
      <c r="GE560" s="38"/>
      <c r="GF560" s="38"/>
      <c r="GG560" s="38"/>
      <c r="GH560" s="38"/>
      <c r="GI560" s="38"/>
      <c r="GJ560" s="38"/>
      <c r="GK560" s="38"/>
      <c r="GL560" s="38"/>
      <c r="GM560" s="38"/>
      <c r="GN560" s="38"/>
      <c r="GO560" s="38"/>
      <c r="GP560" s="38"/>
      <c r="GQ560" s="38"/>
      <c r="GR560" s="38"/>
      <c r="GS560" s="38"/>
      <c r="GT560" s="38"/>
      <c r="GU560" s="38"/>
      <c r="GV560" s="38"/>
      <c r="GW560" s="38"/>
      <c r="GX560" s="38"/>
      <c r="GY560" s="38"/>
      <c r="GZ560" s="38"/>
      <c r="HA560" s="38"/>
      <c r="HB560" s="38"/>
      <c r="HC560" s="38"/>
      <c r="HD560" s="38"/>
      <c r="HE560" s="38"/>
      <c r="HF560" s="38"/>
      <c r="HG560" s="38"/>
      <c r="HH560" s="38"/>
      <c r="HI560" s="38"/>
      <c r="HJ560" s="38"/>
      <c r="HK560" s="38"/>
      <c r="HL560" s="38"/>
      <c r="HM560" s="38"/>
      <c r="HN560" s="38"/>
      <c r="HO560" s="38"/>
      <c r="HP560" s="38"/>
      <c r="HQ560" s="38"/>
      <c r="HR560" s="38"/>
      <c r="HS560" s="38"/>
      <c r="HT560" s="38"/>
      <c r="HU560" s="38"/>
      <c r="HV560" s="38"/>
      <c r="HW560" s="38"/>
      <c r="HX560" s="38"/>
      <c r="HY560" s="38"/>
      <c r="HZ560" s="38"/>
      <c r="IA560" s="38"/>
      <c r="IB560" s="38"/>
      <c r="IC560" s="38"/>
      <c r="ID560" s="38"/>
      <c r="IE560" s="38"/>
      <c r="IF560" s="38"/>
      <c r="IG560" s="38"/>
      <c r="IH560" s="38"/>
      <c r="II560" s="38"/>
      <c r="IJ560" s="38"/>
      <c r="IK560" s="38"/>
      <c r="IL560" s="38"/>
      <c r="IM560" s="38"/>
      <c r="IN560" s="38"/>
      <c r="IO560" s="38"/>
      <c r="IP560" s="38"/>
      <c r="IQ560" s="38"/>
      <c r="IR560" s="38"/>
      <c r="IS560" s="38"/>
      <c r="IT560" s="38"/>
      <c r="IU560" s="38"/>
      <c r="IV560" s="38"/>
      <c r="IW560" s="38"/>
      <c r="IX560" s="38"/>
      <c r="IY560" s="38"/>
      <c r="IZ560" s="38"/>
      <c r="JA560" s="38"/>
      <c r="JB560" s="38"/>
      <c r="JC560" s="38"/>
      <c r="JD560" s="38"/>
      <c r="JE560" s="38"/>
      <c r="JF560" s="38"/>
      <c r="JG560" s="38"/>
      <c r="JH560" s="38"/>
      <c r="JI560" s="38"/>
      <c r="JJ560" s="38"/>
      <c r="JK560" s="38"/>
      <c r="JL560" s="38"/>
      <c r="JM560" s="38"/>
      <c r="JN560" s="38"/>
      <c r="JO560" s="38"/>
      <c r="JP560" s="38"/>
      <c r="JQ560" s="38"/>
      <c r="JR560" s="38"/>
      <c r="JS560" s="38"/>
      <c r="JT560" s="38"/>
      <c r="JU560" s="38"/>
      <c r="JV560" s="38"/>
      <c r="JW560" s="38"/>
      <c r="JX560" s="38"/>
      <c r="JY560" s="38"/>
      <c r="JZ560" s="38"/>
      <c r="KA560" s="38"/>
      <c r="KB560" s="38"/>
      <c r="KC560" s="38"/>
      <c r="KD560" s="38"/>
      <c r="KE560" s="38"/>
      <c r="KF560" s="38"/>
      <c r="KG560" s="38"/>
      <c r="KH560" s="38"/>
      <c r="KI560" s="38"/>
      <c r="KJ560" s="38"/>
      <c r="KK560" s="38"/>
      <c r="KL560" s="38"/>
      <c r="KM560" s="38"/>
      <c r="KN560" s="38"/>
      <c r="KO560" s="38"/>
      <c r="KP560" s="38"/>
      <c r="KQ560" s="38"/>
      <c r="KR560" s="38"/>
      <c r="KS560" s="38"/>
      <c r="KT560" s="38"/>
      <c r="KU560" s="38"/>
      <c r="KV560" s="38"/>
      <c r="KW560" s="38"/>
      <c r="KX560" s="38"/>
      <c r="KY560" s="38"/>
      <c r="KZ560" s="38"/>
      <c r="LA560" s="38"/>
      <c r="LB560" s="38"/>
      <c r="LC560" s="38"/>
      <c r="LD560" s="38"/>
      <c r="LE560" s="38"/>
      <c r="LF560" s="38"/>
      <c r="LG560" s="38"/>
      <c r="LH560" s="38"/>
      <c r="LI560" s="38"/>
      <c r="LJ560" s="38"/>
      <c r="LK560" s="38"/>
      <c r="LL560" s="38"/>
      <c r="LM560" s="38"/>
      <c r="LN560" s="38"/>
      <c r="LO560" s="38"/>
      <c r="LP560" s="38"/>
      <c r="LQ560" s="38"/>
      <c r="LR560" s="38"/>
      <c r="LS560" s="38"/>
      <c r="LT560" s="38"/>
      <c r="LU560" s="38"/>
      <c r="LV560" s="38"/>
      <c r="LW560" s="38"/>
      <c r="LX560" s="38"/>
      <c r="LY560" s="38"/>
      <c r="LZ560" s="38"/>
      <c r="MA560" s="38"/>
      <c r="MB560" s="38"/>
      <c r="MC560" s="38"/>
      <c r="MD560" s="38"/>
      <c r="ME560" s="38"/>
      <c r="MF560" s="38"/>
      <c r="MG560" s="38"/>
      <c r="MH560" s="38"/>
      <c r="MI560" s="38"/>
      <c r="MJ560" s="38"/>
      <c r="MK560" s="38"/>
      <c r="ML560" s="38"/>
      <c r="MM560" s="38"/>
      <c r="MN560" s="38"/>
      <c r="MO560" s="38"/>
      <c r="MP560" s="38"/>
      <c r="MQ560" s="38"/>
      <c r="MR560" s="38"/>
      <c r="MS560" s="38"/>
      <c r="MT560" s="38"/>
      <c r="MU560" s="38"/>
      <c r="MV560" s="38"/>
      <c r="MW560" s="38"/>
      <c r="MX560" s="38"/>
      <c r="MY560" s="38"/>
      <c r="MZ560" s="38"/>
      <c r="NA560" s="38"/>
      <c r="NB560" s="38"/>
      <c r="NC560" s="38"/>
      <c r="ND560" s="38"/>
      <c r="NE560" s="38"/>
      <c r="NF560" s="38"/>
      <c r="NG560" s="38"/>
      <c r="NH560" s="38"/>
      <c r="NI560" s="38"/>
      <c r="NJ560" s="38"/>
      <c r="NK560" s="38"/>
      <c r="NL560" s="38"/>
      <c r="NM560" s="38"/>
      <c r="NN560" s="38"/>
      <c r="NO560" s="38"/>
      <c r="NP560" s="38"/>
      <c r="NQ560" s="38"/>
      <c r="NR560" s="38"/>
      <c r="NS560" s="38"/>
      <c r="NT560" s="38"/>
      <c r="NU560" s="38"/>
      <c r="NV560" s="38"/>
      <c r="NW560" s="38"/>
      <c r="NX560" s="38"/>
      <c r="NY560" s="38"/>
      <c r="NZ560" s="38"/>
      <c r="OA560" s="38"/>
      <c r="OB560" s="38"/>
      <c r="OC560" s="38"/>
      <c r="OD560" s="38"/>
      <c r="OE560" s="38"/>
      <c r="OF560" s="38"/>
      <c r="OG560" s="38"/>
      <c r="OH560" s="38"/>
      <c r="OI560" s="38"/>
      <c r="OJ560" s="38"/>
      <c r="OK560" s="38"/>
      <c r="OL560" s="38"/>
      <c r="OM560" s="38"/>
      <c r="ON560" s="38"/>
      <c r="OO560" s="38"/>
      <c r="OP560" s="38"/>
      <c r="OQ560" s="38"/>
      <c r="OR560" s="38"/>
      <c r="OS560" s="38"/>
      <c r="OT560" s="38"/>
      <c r="OU560" s="38"/>
      <c r="OV560" s="38"/>
      <c r="OW560" s="38"/>
      <c r="OX560" s="38"/>
      <c r="OY560" s="38"/>
      <c r="OZ560" s="38"/>
      <c r="PA560" s="38"/>
      <c r="PB560" s="38"/>
      <c r="PC560" s="38"/>
      <c r="PD560" s="38"/>
      <c r="PE560" s="38"/>
      <c r="PF560" s="38"/>
      <c r="PG560" s="38"/>
      <c r="PH560" s="38"/>
      <c r="PI560" s="38"/>
      <c r="PJ560" s="38"/>
      <c r="PK560" s="38"/>
      <c r="PL560" s="38"/>
      <c r="PM560" s="38"/>
      <c r="PN560" s="38"/>
      <c r="PO560" s="38"/>
      <c r="PP560" s="38"/>
      <c r="PQ560" s="38"/>
      <c r="PR560" s="38"/>
      <c r="PS560" s="38"/>
      <c r="PT560" s="38"/>
      <c r="PU560" s="38"/>
      <c r="PV560" s="38"/>
      <c r="PW560" s="38"/>
      <c r="PX560" s="38"/>
      <c r="PY560" s="38"/>
      <c r="PZ560" s="38"/>
      <c r="QA560" s="38"/>
      <c r="QB560" s="38"/>
      <c r="QC560" s="38"/>
      <c r="QD560" s="38"/>
      <c r="QE560" s="38"/>
      <c r="QF560" s="38"/>
      <c r="QG560" s="38"/>
      <c r="QH560" s="38"/>
      <c r="QI560" s="38"/>
      <c r="QJ560" s="38"/>
      <c r="QK560" s="38"/>
      <c r="QL560" s="38"/>
      <c r="QM560" s="38"/>
      <c r="QN560" s="38"/>
      <c r="QO560" s="38"/>
      <c r="QP560" s="38"/>
      <c r="QQ560" s="38"/>
      <c r="QR560" s="38"/>
      <c r="QS560" s="38"/>
      <c r="QT560" s="38"/>
      <c r="QU560" s="38"/>
      <c r="QV560" s="38"/>
      <c r="QW560" s="38"/>
      <c r="QX560" s="38"/>
      <c r="QY560" s="38"/>
      <c r="QZ560" s="38"/>
      <c r="RA560" s="38"/>
      <c r="RB560" s="38"/>
      <c r="RC560" s="38"/>
      <c r="RD560" s="38"/>
      <c r="RE560" s="38"/>
      <c r="RF560" s="38"/>
      <c r="RG560" s="38"/>
      <c r="RH560" s="38"/>
      <c r="RI560" s="38"/>
      <c r="RJ560" s="38"/>
      <c r="RK560" s="38"/>
      <c r="RL560" s="38"/>
      <c r="RM560" s="38"/>
      <c r="RN560" s="38"/>
      <c r="RO560" s="38"/>
      <c r="RP560" s="38"/>
      <c r="RQ560" s="38"/>
      <c r="RR560" s="38"/>
      <c r="RS560" s="38"/>
      <c r="RT560" s="38"/>
      <c r="RU560" s="38"/>
      <c r="RV560" s="38"/>
      <c r="RW560" s="38"/>
      <c r="RX560" s="38"/>
      <c r="RY560" s="38"/>
      <c r="RZ560" s="38"/>
      <c r="SA560" s="38"/>
      <c r="SB560" s="38"/>
      <c r="SC560" s="38"/>
      <c r="SD560" s="38"/>
      <c r="SE560" s="38"/>
      <c r="SF560" s="38"/>
      <c r="SG560" s="38"/>
      <c r="SH560" s="38"/>
      <c r="SI560" s="38"/>
      <c r="SJ560" s="38"/>
      <c r="SK560" s="38"/>
      <c r="SL560" s="38"/>
      <c r="SM560" s="38"/>
      <c r="SN560" s="38"/>
      <c r="SO560" s="38"/>
      <c r="SP560" s="38"/>
      <c r="SQ560" s="38"/>
      <c r="SR560" s="38"/>
      <c r="SS560" s="38"/>
      <c r="ST560" s="38"/>
      <c r="SU560" s="38"/>
      <c r="SV560" s="38"/>
      <c r="SW560" s="38"/>
      <c r="SX560" s="38"/>
      <c r="SY560" s="38"/>
      <c r="SZ560" s="38"/>
      <c r="TA560" s="38"/>
      <c r="TB560" s="38"/>
      <c r="TC560" s="38"/>
      <c r="TD560" s="38"/>
      <c r="TE560" s="38"/>
      <c r="TF560" s="38"/>
      <c r="TG560" s="38"/>
      <c r="TH560" s="38"/>
      <c r="TI560" s="38"/>
      <c r="TJ560" s="38"/>
      <c r="TK560" s="38"/>
      <c r="TL560" s="38"/>
      <c r="TM560" s="38"/>
      <c r="TN560" s="38"/>
      <c r="TO560" s="38"/>
      <c r="TP560" s="38"/>
      <c r="TQ560" s="38"/>
      <c r="TR560" s="38"/>
      <c r="TS560" s="38"/>
      <c r="TT560" s="38"/>
      <c r="TU560" s="38"/>
      <c r="TV560" s="38"/>
      <c r="TW560" s="38"/>
      <c r="TX560" s="38"/>
      <c r="TY560" s="38"/>
      <c r="TZ560" s="38"/>
      <c r="UA560" s="38"/>
      <c r="UB560" s="38"/>
      <c r="UC560" s="38"/>
      <c r="UD560" s="38"/>
      <c r="UE560" s="38"/>
      <c r="UF560" s="38"/>
      <c r="UG560" s="38"/>
      <c r="UH560" s="38"/>
      <c r="UI560" s="38"/>
      <c r="UJ560" s="38"/>
      <c r="UK560" s="38"/>
      <c r="UL560" s="38"/>
      <c r="UM560" s="38"/>
      <c r="UN560" s="38"/>
      <c r="UO560" s="38"/>
      <c r="UP560" s="38"/>
      <c r="UQ560" s="38"/>
      <c r="UR560" s="38"/>
      <c r="US560" s="38"/>
      <c r="UT560" s="38"/>
      <c r="UU560" s="38"/>
      <c r="UV560" s="38"/>
      <c r="UW560" s="38"/>
      <c r="UX560" s="38"/>
      <c r="UY560" s="38"/>
      <c r="UZ560" s="38"/>
      <c r="VA560" s="38"/>
      <c r="VB560" s="38"/>
      <c r="VC560" s="38"/>
      <c r="VD560" s="38"/>
      <c r="VE560" s="38"/>
      <c r="VF560" s="38"/>
      <c r="VG560" s="38"/>
      <c r="VH560" s="38"/>
      <c r="VI560" s="38"/>
      <c r="VJ560" s="38"/>
      <c r="VK560" s="38"/>
      <c r="VL560" s="38"/>
      <c r="VM560" s="38"/>
      <c r="VN560" s="38"/>
      <c r="VO560" s="38"/>
      <c r="VP560" s="38"/>
      <c r="VQ560" s="38"/>
      <c r="VR560" s="38"/>
      <c r="VS560" s="38"/>
      <c r="VT560" s="38"/>
      <c r="VU560" s="38"/>
      <c r="VV560" s="38"/>
      <c r="VW560" s="38"/>
      <c r="VX560" s="38"/>
      <c r="VY560" s="38"/>
      <c r="VZ560" s="38"/>
      <c r="WA560" s="38"/>
      <c r="WB560" s="38"/>
      <c r="WC560" s="38"/>
      <c r="WD560" s="38"/>
    </row>
    <row r="561" spans="1:602" s="37" customFormat="1" ht="135.75" customHeight="1">
      <c r="A561" s="507"/>
      <c r="B561" s="76"/>
      <c r="C561" s="536"/>
      <c r="D561" s="51"/>
      <c r="E561" s="544" t="s">
        <v>1039</v>
      </c>
      <c r="F561" s="572" t="s">
        <v>1037</v>
      </c>
      <c r="G561" s="511">
        <v>44278</v>
      </c>
      <c r="H561" s="52" t="s">
        <v>394</v>
      </c>
      <c r="I561" s="303" t="s">
        <v>3</v>
      </c>
      <c r="J561" s="303" t="s">
        <v>138</v>
      </c>
      <c r="K561" s="533" t="s">
        <v>1038</v>
      </c>
      <c r="L561" s="276" t="s">
        <v>1040</v>
      </c>
      <c r="M561" s="520">
        <v>15247693</v>
      </c>
      <c r="N561" s="520">
        <v>15096480.800000001</v>
      </c>
      <c r="O561" s="520">
        <v>7756700</v>
      </c>
      <c r="P561" s="534">
        <v>4654000</v>
      </c>
      <c r="Q561" s="520">
        <v>1551300</v>
      </c>
      <c r="R561" s="520">
        <v>1551300</v>
      </c>
      <c r="S561" s="535">
        <v>3</v>
      </c>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c r="DG561" s="38"/>
      <c r="DH561" s="38"/>
      <c r="DI561" s="38"/>
      <c r="DJ561" s="38"/>
      <c r="DK561" s="38"/>
      <c r="DL561" s="38"/>
      <c r="DM561" s="38"/>
      <c r="DN561" s="38"/>
      <c r="DO561" s="38"/>
      <c r="DP561" s="38"/>
      <c r="DQ561" s="38"/>
      <c r="DR561" s="38"/>
      <c r="DS561" s="38"/>
      <c r="DT561" s="38"/>
      <c r="DU561" s="38"/>
      <c r="DV561" s="38"/>
      <c r="DW561" s="38"/>
      <c r="DX561" s="38"/>
      <c r="DY561" s="38"/>
      <c r="DZ561" s="38"/>
      <c r="EA561" s="38"/>
      <c r="EB561" s="38"/>
      <c r="EC561" s="38"/>
      <c r="ED561" s="38"/>
      <c r="EE561" s="38"/>
      <c r="EF561" s="38"/>
      <c r="EG561" s="38"/>
      <c r="EH561" s="38"/>
      <c r="EI561" s="38"/>
      <c r="EJ561" s="38"/>
      <c r="EK561" s="38"/>
      <c r="EL561" s="38"/>
      <c r="EM561" s="38"/>
      <c r="EN561" s="38"/>
      <c r="EO561" s="38"/>
      <c r="EP561" s="38"/>
      <c r="EQ561" s="38"/>
      <c r="ER561" s="38"/>
      <c r="ES561" s="38"/>
      <c r="ET561" s="38"/>
      <c r="EU561" s="38"/>
      <c r="EV561" s="38"/>
      <c r="EW561" s="38"/>
      <c r="EX561" s="38"/>
      <c r="EY561" s="38"/>
      <c r="EZ561" s="38"/>
      <c r="FA561" s="38"/>
      <c r="FB561" s="38"/>
      <c r="FC561" s="38"/>
      <c r="FD561" s="38"/>
      <c r="FE561" s="38"/>
      <c r="FF561" s="38"/>
      <c r="FG561" s="38"/>
      <c r="FH561" s="38"/>
      <c r="FI561" s="38"/>
      <c r="FJ561" s="38"/>
      <c r="FK561" s="38"/>
      <c r="FL561" s="38"/>
      <c r="FM561" s="38"/>
      <c r="FN561" s="38"/>
      <c r="FO561" s="38"/>
      <c r="FP561" s="38"/>
      <c r="FQ561" s="38"/>
      <c r="FR561" s="38"/>
      <c r="FS561" s="38"/>
      <c r="FT561" s="38"/>
      <c r="FU561" s="38"/>
      <c r="FV561" s="38"/>
      <c r="FW561" s="38"/>
      <c r="FX561" s="38"/>
      <c r="FY561" s="38"/>
      <c r="FZ561" s="38"/>
      <c r="GA561" s="38"/>
      <c r="GB561" s="38"/>
      <c r="GC561" s="38"/>
      <c r="GD561" s="38"/>
      <c r="GE561" s="38"/>
      <c r="GF561" s="38"/>
      <c r="GG561" s="38"/>
      <c r="GH561" s="38"/>
      <c r="GI561" s="38"/>
      <c r="GJ561" s="38"/>
      <c r="GK561" s="38"/>
      <c r="GL561" s="38"/>
      <c r="GM561" s="38"/>
      <c r="GN561" s="38"/>
      <c r="GO561" s="38"/>
      <c r="GP561" s="38"/>
      <c r="GQ561" s="38"/>
      <c r="GR561" s="38"/>
      <c r="GS561" s="38"/>
      <c r="GT561" s="38"/>
      <c r="GU561" s="38"/>
      <c r="GV561" s="38"/>
      <c r="GW561" s="38"/>
      <c r="GX561" s="38"/>
      <c r="GY561" s="38"/>
      <c r="GZ561" s="38"/>
      <c r="HA561" s="38"/>
      <c r="HB561" s="38"/>
      <c r="HC561" s="38"/>
      <c r="HD561" s="38"/>
      <c r="HE561" s="38"/>
      <c r="HF561" s="38"/>
      <c r="HG561" s="38"/>
      <c r="HH561" s="38"/>
      <c r="HI561" s="38"/>
      <c r="HJ561" s="38"/>
      <c r="HK561" s="38"/>
      <c r="HL561" s="38"/>
      <c r="HM561" s="38"/>
      <c r="HN561" s="38"/>
      <c r="HO561" s="38"/>
      <c r="HP561" s="38"/>
      <c r="HQ561" s="38"/>
      <c r="HR561" s="38"/>
      <c r="HS561" s="38"/>
      <c r="HT561" s="38"/>
      <c r="HU561" s="38"/>
      <c r="HV561" s="38"/>
      <c r="HW561" s="38"/>
      <c r="HX561" s="38"/>
      <c r="HY561" s="38"/>
      <c r="HZ561" s="38"/>
      <c r="IA561" s="38"/>
      <c r="IB561" s="38"/>
      <c r="IC561" s="38"/>
      <c r="ID561" s="38"/>
      <c r="IE561" s="38"/>
      <c r="IF561" s="38"/>
      <c r="IG561" s="38"/>
      <c r="IH561" s="38"/>
      <c r="II561" s="38"/>
      <c r="IJ561" s="38"/>
      <c r="IK561" s="38"/>
      <c r="IL561" s="38"/>
      <c r="IM561" s="38"/>
      <c r="IN561" s="38"/>
      <c r="IO561" s="38"/>
      <c r="IP561" s="38"/>
      <c r="IQ561" s="38"/>
      <c r="IR561" s="38"/>
      <c r="IS561" s="38"/>
      <c r="IT561" s="38"/>
      <c r="IU561" s="38"/>
      <c r="IV561" s="38"/>
      <c r="IW561" s="38"/>
      <c r="IX561" s="38"/>
      <c r="IY561" s="38"/>
      <c r="IZ561" s="38"/>
      <c r="JA561" s="38"/>
      <c r="JB561" s="38"/>
      <c r="JC561" s="38"/>
      <c r="JD561" s="38"/>
      <c r="JE561" s="38"/>
      <c r="JF561" s="38"/>
      <c r="JG561" s="38"/>
      <c r="JH561" s="38"/>
      <c r="JI561" s="38"/>
      <c r="JJ561" s="38"/>
      <c r="JK561" s="38"/>
      <c r="JL561" s="38"/>
      <c r="JM561" s="38"/>
      <c r="JN561" s="38"/>
      <c r="JO561" s="38"/>
      <c r="JP561" s="38"/>
      <c r="JQ561" s="38"/>
      <c r="JR561" s="38"/>
      <c r="JS561" s="38"/>
      <c r="JT561" s="38"/>
      <c r="JU561" s="38"/>
      <c r="JV561" s="38"/>
      <c r="JW561" s="38"/>
      <c r="JX561" s="38"/>
      <c r="JY561" s="38"/>
      <c r="JZ561" s="38"/>
      <c r="KA561" s="38"/>
      <c r="KB561" s="38"/>
      <c r="KC561" s="38"/>
      <c r="KD561" s="38"/>
      <c r="KE561" s="38"/>
      <c r="KF561" s="38"/>
      <c r="KG561" s="38"/>
      <c r="KH561" s="38"/>
      <c r="KI561" s="38"/>
      <c r="KJ561" s="38"/>
      <c r="KK561" s="38"/>
      <c r="KL561" s="38"/>
      <c r="KM561" s="38"/>
      <c r="KN561" s="38"/>
      <c r="KO561" s="38"/>
      <c r="KP561" s="38"/>
      <c r="KQ561" s="38"/>
      <c r="KR561" s="38"/>
      <c r="KS561" s="38"/>
      <c r="KT561" s="38"/>
      <c r="KU561" s="38"/>
      <c r="KV561" s="38"/>
      <c r="KW561" s="38"/>
      <c r="KX561" s="38"/>
      <c r="KY561" s="38"/>
      <c r="KZ561" s="38"/>
      <c r="LA561" s="38"/>
      <c r="LB561" s="38"/>
      <c r="LC561" s="38"/>
      <c r="LD561" s="38"/>
      <c r="LE561" s="38"/>
      <c r="LF561" s="38"/>
      <c r="LG561" s="38"/>
      <c r="LH561" s="38"/>
      <c r="LI561" s="38"/>
      <c r="LJ561" s="38"/>
      <c r="LK561" s="38"/>
      <c r="LL561" s="38"/>
      <c r="LM561" s="38"/>
      <c r="LN561" s="38"/>
      <c r="LO561" s="38"/>
      <c r="LP561" s="38"/>
      <c r="LQ561" s="38"/>
      <c r="LR561" s="38"/>
      <c r="LS561" s="38"/>
      <c r="LT561" s="38"/>
      <c r="LU561" s="38"/>
      <c r="LV561" s="38"/>
      <c r="LW561" s="38"/>
      <c r="LX561" s="38"/>
      <c r="LY561" s="38"/>
      <c r="LZ561" s="38"/>
      <c r="MA561" s="38"/>
      <c r="MB561" s="38"/>
      <c r="MC561" s="38"/>
      <c r="MD561" s="38"/>
      <c r="ME561" s="38"/>
      <c r="MF561" s="38"/>
      <c r="MG561" s="38"/>
      <c r="MH561" s="38"/>
      <c r="MI561" s="38"/>
      <c r="MJ561" s="38"/>
      <c r="MK561" s="38"/>
      <c r="ML561" s="38"/>
      <c r="MM561" s="38"/>
      <c r="MN561" s="38"/>
      <c r="MO561" s="38"/>
      <c r="MP561" s="38"/>
      <c r="MQ561" s="38"/>
      <c r="MR561" s="38"/>
      <c r="MS561" s="38"/>
      <c r="MT561" s="38"/>
      <c r="MU561" s="38"/>
      <c r="MV561" s="38"/>
      <c r="MW561" s="38"/>
      <c r="MX561" s="38"/>
      <c r="MY561" s="38"/>
      <c r="MZ561" s="38"/>
      <c r="NA561" s="38"/>
      <c r="NB561" s="38"/>
      <c r="NC561" s="38"/>
      <c r="ND561" s="38"/>
      <c r="NE561" s="38"/>
      <c r="NF561" s="38"/>
      <c r="NG561" s="38"/>
      <c r="NH561" s="38"/>
      <c r="NI561" s="38"/>
      <c r="NJ561" s="38"/>
      <c r="NK561" s="38"/>
      <c r="NL561" s="38"/>
      <c r="NM561" s="38"/>
      <c r="NN561" s="38"/>
      <c r="NO561" s="38"/>
      <c r="NP561" s="38"/>
      <c r="NQ561" s="38"/>
      <c r="NR561" s="38"/>
      <c r="NS561" s="38"/>
      <c r="NT561" s="38"/>
      <c r="NU561" s="38"/>
      <c r="NV561" s="38"/>
      <c r="NW561" s="38"/>
      <c r="NX561" s="38"/>
      <c r="NY561" s="38"/>
      <c r="NZ561" s="38"/>
      <c r="OA561" s="38"/>
      <c r="OB561" s="38"/>
      <c r="OC561" s="38"/>
      <c r="OD561" s="38"/>
      <c r="OE561" s="38"/>
      <c r="OF561" s="38"/>
      <c r="OG561" s="38"/>
      <c r="OH561" s="38"/>
      <c r="OI561" s="38"/>
      <c r="OJ561" s="38"/>
      <c r="OK561" s="38"/>
      <c r="OL561" s="38"/>
      <c r="OM561" s="38"/>
      <c r="ON561" s="38"/>
      <c r="OO561" s="38"/>
      <c r="OP561" s="38"/>
      <c r="OQ561" s="38"/>
      <c r="OR561" s="38"/>
      <c r="OS561" s="38"/>
      <c r="OT561" s="38"/>
      <c r="OU561" s="38"/>
      <c r="OV561" s="38"/>
      <c r="OW561" s="38"/>
      <c r="OX561" s="38"/>
      <c r="OY561" s="38"/>
      <c r="OZ561" s="38"/>
      <c r="PA561" s="38"/>
      <c r="PB561" s="38"/>
      <c r="PC561" s="38"/>
      <c r="PD561" s="38"/>
      <c r="PE561" s="38"/>
      <c r="PF561" s="38"/>
      <c r="PG561" s="38"/>
      <c r="PH561" s="38"/>
      <c r="PI561" s="38"/>
      <c r="PJ561" s="38"/>
      <c r="PK561" s="38"/>
      <c r="PL561" s="38"/>
      <c r="PM561" s="38"/>
      <c r="PN561" s="38"/>
      <c r="PO561" s="38"/>
      <c r="PP561" s="38"/>
      <c r="PQ561" s="38"/>
      <c r="PR561" s="38"/>
      <c r="PS561" s="38"/>
      <c r="PT561" s="38"/>
      <c r="PU561" s="38"/>
      <c r="PV561" s="38"/>
      <c r="PW561" s="38"/>
      <c r="PX561" s="38"/>
      <c r="PY561" s="38"/>
      <c r="PZ561" s="38"/>
      <c r="QA561" s="38"/>
      <c r="QB561" s="38"/>
      <c r="QC561" s="38"/>
      <c r="QD561" s="38"/>
      <c r="QE561" s="38"/>
      <c r="QF561" s="38"/>
      <c r="QG561" s="38"/>
      <c r="QH561" s="38"/>
      <c r="QI561" s="38"/>
      <c r="QJ561" s="38"/>
      <c r="QK561" s="38"/>
      <c r="QL561" s="38"/>
      <c r="QM561" s="38"/>
      <c r="QN561" s="38"/>
      <c r="QO561" s="38"/>
      <c r="QP561" s="38"/>
      <c r="QQ561" s="38"/>
      <c r="QR561" s="38"/>
      <c r="QS561" s="38"/>
      <c r="QT561" s="38"/>
      <c r="QU561" s="38"/>
      <c r="QV561" s="38"/>
      <c r="QW561" s="38"/>
      <c r="QX561" s="38"/>
      <c r="QY561" s="38"/>
      <c r="QZ561" s="38"/>
      <c r="RA561" s="38"/>
      <c r="RB561" s="38"/>
      <c r="RC561" s="38"/>
      <c r="RD561" s="38"/>
      <c r="RE561" s="38"/>
      <c r="RF561" s="38"/>
      <c r="RG561" s="38"/>
      <c r="RH561" s="38"/>
      <c r="RI561" s="38"/>
      <c r="RJ561" s="38"/>
      <c r="RK561" s="38"/>
      <c r="RL561" s="38"/>
      <c r="RM561" s="38"/>
      <c r="RN561" s="38"/>
      <c r="RO561" s="38"/>
      <c r="RP561" s="38"/>
      <c r="RQ561" s="38"/>
      <c r="RR561" s="38"/>
      <c r="RS561" s="38"/>
      <c r="RT561" s="38"/>
      <c r="RU561" s="38"/>
      <c r="RV561" s="38"/>
      <c r="RW561" s="38"/>
      <c r="RX561" s="38"/>
      <c r="RY561" s="38"/>
      <c r="RZ561" s="38"/>
      <c r="SA561" s="38"/>
      <c r="SB561" s="38"/>
      <c r="SC561" s="38"/>
      <c r="SD561" s="38"/>
      <c r="SE561" s="38"/>
      <c r="SF561" s="38"/>
      <c r="SG561" s="38"/>
      <c r="SH561" s="38"/>
      <c r="SI561" s="38"/>
      <c r="SJ561" s="38"/>
      <c r="SK561" s="38"/>
      <c r="SL561" s="38"/>
      <c r="SM561" s="38"/>
      <c r="SN561" s="38"/>
      <c r="SO561" s="38"/>
      <c r="SP561" s="38"/>
      <c r="SQ561" s="38"/>
      <c r="SR561" s="38"/>
      <c r="SS561" s="38"/>
      <c r="ST561" s="38"/>
      <c r="SU561" s="38"/>
      <c r="SV561" s="38"/>
      <c r="SW561" s="38"/>
      <c r="SX561" s="38"/>
      <c r="SY561" s="38"/>
      <c r="SZ561" s="38"/>
      <c r="TA561" s="38"/>
      <c r="TB561" s="38"/>
      <c r="TC561" s="38"/>
      <c r="TD561" s="38"/>
      <c r="TE561" s="38"/>
      <c r="TF561" s="38"/>
      <c r="TG561" s="38"/>
      <c r="TH561" s="38"/>
      <c r="TI561" s="38"/>
      <c r="TJ561" s="38"/>
      <c r="TK561" s="38"/>
      <c r="TL561" s="38"/>
      <c r="TM561" s="38"/>
      <c r="TN561" s="38"/>
      <c r="TO561" s="38"/>
      <c r="TP561" s="38"/>
      <c r="TQ561" s="38"/>
      <c r="TR561" s="38"/>
      <c r="TS561" s="38"/>
      <c r="TT561" s="38"/>
      <c r="TU561" s="38"/>
      <c r="TV561" s="38"/>
      <c r="TW561" s="38"/>
      <c r="TX561" s="38"/>
      <c r="TY561" s="38"/>
      <c r="TZ561" s="38"/>
      <c r="UA561" s="38"/>
      <c r="UB561" s="38"/>
      <c r="UC561" s="38"/>
      <c r="UD561" s="38"/>
      <c r="UE561" s="38"/>
      <c r="UF561" s="38"/>
      <c r="UG561" s="38"/>
      <c r="UH561" s="38"/>
      <c r="UI561" s="38"/>
      <c r="UJ561" s="38"/>
      <c r="UK561" s="38"/>
      <c r="UL561" s="38"/>
      <c r="UM561" s="38"/>
      <c r="UN561" s="38"/>
      <c r="UO561" s="38"/>
      <c r="UP561" s="38"/>
      <c r="UQ561" s="38"/>
      <c r="UR561" s="38"/>
      <c r="US561" s="38"/>
      <c r="UT561" s="38"/>
      <c r="UU561" s="38"/>
      <c r="UV561" s="38"/>
      <c r="UW561" s="38"/>
      <c r="UX561" s="38"/>
      <c r="UY561" s="38"/>
      <c r="UZ561" s="38"/>
      <c r="VA561" s="38"/>
      <c r="VB561" s="38"/>
      <c r="VC561" s="38"/>
      <c r="VD561" s="38"/>
      <c r="VE561" s="38"/>
      <c r="VF561" s="38"/>
      <c r="VG561" s="38"/>
      <c r="VH561" s="38"/>
      <c r="VI561" s="38"/>
      <c r="VJ561" s="38"/>
      <c r="VK561" s="38"/>
      <c r="VL561" s="38"/>
      <c r="VM561" s="38"/>
      <c r="VN561" s="38"/>
      <c r="VO561" s="38"/>
      <c r="VP561" s="38"/>
      <c r="VQ561" s="38"/>
      <c r="VR561" s="38"/>
      <c r="VS561" s="38"/>
      <c r="VT561" s="38"/>
      <c r="VU561" s="38"/>
      <c r="VV561" s="38"/>
      <c r="VW561" s="38"/>
      <c r="VX561" s="38"/>
      <c r="VY561" s="38"/>
      <c r="VZ561" s="38"/>
      <c r="WA561" s="38"/>
      <c r="WB561" s="38"/>
      <c r="WC561" s="38"/>
      <c r="WD561" s="38"/>
    </row>
    <row r="562" spans="1:602" s="40" customFormat="1" ht="79.5" customHeight="1">
      <c r="A562" s="507"/>
      <c r="B562" s="508" t="s">
        <v>1041</v>
      </c>
      <c r="C562" s="527" t="s">
        <v>1042</v>
      </c>
      <c r="D562" s="68" t="s">
        <v>1043</v>
      </c>
      <c r="E562" s="648" t="s">
        <v>1044</v>
      </c>
      <c r="F562" s="55" t="s">
        <v>136</v>
      </c>
      <c r="G562" s="518">
        <v>39083</v>
      </c>
      <c r="H562" s="52" t="s">
        <v>137</v>
      </c>
      <c r="I562" s="512" t="s">
        <v>3</v>
      </c>
      <c r="J562" s="512" t="s">
        <v>138</v>
      </c>
      <c r="K562" s="208" t="s">
        <v>1045</v>
      </c>
      <c r="L562" s="512" t="s">
        <v>146</v>
      </c>
      <c r="M562" s="505">
        <f t="shared" ref="M562:R562" si="91">M563+M564</f>
        <v>11818100</v>
      </c>
      <c r="N562" s="505">
        <f t="shared" si="91"/>
        <v>11818100</v>
      </c>
      <c r="O562" s="505">
        <f t="shared" si="91"/>
        <v>12590300</v>
      </c>
      <c r="P562" s="513">
        <f>P563+P564</f>
        <v>12590300</v>
      </c>
      <c r="Q562" s="554">
        <f t="shared" si="91"/>
        <v>12590300</v>
      </c>
      <c r="R562" s="554">
        <f t="shared" si="91"/>
        <v>12590300</v>
      </c>
      <c r="S562" s="506"/>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c r="DG562" s="38"/>
      <c r="DH562" s="38"/>
      <c r="DI562" s="38"/>
      <c r="DJ562" s="38"/>
      <c r="DK562" s="38"/>
      <c r="DL562" s="38"/>
      <c r="DM562" s="38"/>
      <c r="DN562" s="38"/>
      <c r="DO562" s="38"/>
      <c r="DP562" s="38"/>
      <c r="DQ562" s="38"/>
      <c r="DR562" s="38"/>
      <c r="DS562" s="38"/>
      <c r="DT562" s="38"/>
      <c r="DU562" s="38"/>
      <c r="DV562" s="38"/>
      <c r="DW562" s="38"/>
      <c r="DX562" s="38"/>
      <c r="DY562" s="38"/>
      <c r="DZ562" s="38"/>
      <c r="EA562" s="38"/>
      <c r="EB562" s="38"/>
      <c r="EC562" s="38"/>
      <c r="ED562" s="38"/>
      <c r="EE562" s="38"/>
      <c r="EF562" s="38"/>
      <c r="EG562" s="38"/>
      <c r="EH562" s="38"/>
      <c r="EI562" s="38"/>
      <c r="EJ562" s="38"/>
      <c r="EK562" s="38"/>
      <c r="EL562" s="38"/>
      <c r="EM562" s="38"/>
      <c r="EN562" s="38"/>
      <c r="EO562" s="38"/>
      <c r="EP562" s="38"/>
      <c r="EQ562" s="38"/>
      <c r="ER562" s="38"/>
      <c r="ES562" s="38"/>
      <c r="ET562" s="38"/>
      <c r="EU562" s="38"/>
      <c r="EV562" s="38"/>
      <c r="EW562" s="38"/>
      <c r="EX562" s="38"/>
      <c r="EY562" s="38"/>
      <c r="EZ562" s="38"/>
      <c r="FA562" s="38"/>
      <c r="FB562" s="38"/>
      <c r="FC562" s="38"/>
      <c r="FD562" s="38"/>
      <c r="FE562" s="38"/>
      <c r="FF562" s="38"/>
      <c r="FG562" s="38"/>
      <c r="FH562" s="38"/>
      <c r="FI562" s="38"/>
      <c r="FJ562" s="38"/>
      <c r="FK562" s="38"/>
      <c r="FL562" s="38"/>
      <c r="FM562" s="38"/>
      <c r="FN562" s="38"/>
      <c r="FO562" s="38"/>
      <c r="FP562" s="38"/>
      <c r="FQ562" s="38"/>
      <c r="FR562" s="38"/>
      <c r="FS562" s="38"/>
      <c r="FT562" s="38"/>
      <c r="FU562" s="38"/>
      <c r="FV562" s="38"/>
      <c r="FW562" s="38"/>
      <c r="FX562" s="38"/>
      <c r="FY562" s="38"/>
      <c r="FZ562" s="38"/>
      <c r="GA562" s="38"/>
      <c r="GB562" s="38"/>
      <c r="GC562" s="38"/>
      <c r="GD562" s="38"/>
      <c r="GE562" s="38"/>
      <c r="GF562" s="38"/>
      <c r="GG562" s="38"/>
      <c r="GH562" s="38"/>
      <c r="GI562" s="38"/>
      <c r="GJ562" s="38"/>
      <c r="GK562" s="38"/>
      <c r="GL562" s="38"/>
      <c r="GM562" s="38"/>
      <c r="GN562" s="38"/>
      <c r="GO562" s="38"/>
      <c r="GP562" s="38"/>
      <c r="GQ562" s="38"/>
      <c r="GR562" s="38"/>
      <c r="GS562" s="38"/>
      <c r="GT562" s="38"/>
      <c r="GU562" s="38"/>
      <c r="GV562" s="38"/>
      <c r="GW562" s="38"/>
      <c r="GX562" s="38"/>
      <c r="GY562" s="38"/>
      <c r="GZ562" s="38"/>
      <c r="HA562" s="38"/>
      <c r="HB562" s="38"/>
      <c r="HC562" s="38"/>
      <c r="HD562" s="38"/>
      <c r="HE562" s="38"/>
      <c r="HF562" s="38"/>
      <c r="HG562" s="38"/>
      <c r="HH562" s="38"/>
      <c r="HI562" s="38"/>
      <c r="HJ562" s="38"/>
      <c r="HK562" s="38"/>
      <c r="HL562" s="38"/>
      <c r="HM562" s="38"/>
      <c r="HN562" s="38"/>
      <c r="HO562" s="38"/>
      <c r="HP562" s="38"/>
      <c r="HQ562" s="38"/>
      <c r="HR562" s="38"/>
      <c r="HS562" s="38"/>
      <c r="HT562" s="38"/>
      <c r="HU562" s="38"/>
      <c r="HV562" s="38"/>
      <c r="HW562" s="38"/>
      <c r="HX562" s="38"/>
      <c r="HY562" s="38"/>
      <c r="HZ562" s="38"/>
      <c r="IA562" s="38"/>
      <c r="IB562" s="38"/>
      <c r="IC562" s="38"/>
      <c r="ID562" s="38"/>
      <c r="IE562" s="38"/>
      <c r="IF562" s="38"/>
      <c r="IG562" s="38"/>
      <c r="IH562" s="38"/>
      <c r="II562" s="38"/>
      <c r="IJ562" s="38"/>
      <c r="IK562" s="38"/>
      <c r="IL562" s="38"/>
      <c r="IM562" s="38"/>
      <c r="IN562" s="38"/>
      <c r="IO562" s="38"/>
      <c r="IP562" s="38"/>
      <c r="IQ562" s="38"/>
      <c r="IR562" s="38"/>
      <c r="IS562" s="38"/>
      <c r="IT562" s="38"/>
      <c r="IU562" s="38"/>
      <c r="IV562" s="38"/>
      <c r="IW562" s="38"/>
      <c r="IX562" s="38"/>
      <c r="IY562" s="38"/>
      <c r="IZ562" s="38"/>
      <c r="JA562" s="38"/>
      <c r="JB562" s="38"/>
      <c r="JC562" s="38"/>
      <c r="JD562" s="38"/>
      <c r="JE562" s="38"/>
      <c r="JF562" s="38"/>
      <c r="JG562" s="38"/>
      <c r="JH562" s="38"/>
      <c r="JI562" s="38"/>
      <c r="JJ562" s="38"/>
      <c r="JK562" s="38"/>
      <c r="JL562" s="38"/>
      <c r="JM562" s="38"/>
      <c r="JN562" s="38"/>
      <c r="JO562" s="38"/>
      <c r="JP562" s="38"/>
      <c r="JQ562" s="38"/>
      <c r="JR562" s="38"/>
      <c r="JS562" s="38"/>
      <c r="JT562" s="38"/>
      <c r="JU562" s="38"/>
      <c r="JV562" s="38"/>
      <c r="JW562" s="38"/>
      <c r="JX562" s="38"/>
      <c r="JY562" s="38"/>
      <c r="JZ562" s="38"/>
      <c r="KA562" s="38"/>
      <c r="KB562" s="38"/>
      <c r="KC562" s="38"/>
      <c r="KD562" s="38"/>
      <c r="KE562" s="38"/>
      <c r="KF562" s="38"/>
      <c r="KG562" s="38"/>
      <c r="KH562" s="38"/>
      <c r="KI562" s="38"/>
      <c r="KJ562" s="38"/>
      <c r="KK562" s="38"/>
      <c r="KL562" s="38"/>
      <c r="KM562" s="38"/>
      <c r="KN562" s="38"/>
      <c r="KO562" s="38"/>
      <c r="KP562" s="38"/>
      <c r="KQ562" s="38"/>
      <c r="KR562" s="38"/>
      <c r="KS562" s="38"/>
      <c r="KT562" s="38"/>
      <c r="KU562" s="38"/>
      <c r="KV562" s="38"/>
      <c r="KW562" s="38"/>
      <c r="KX562" s="38"/>
      <c r="KY562" s="38"/>
      <c r="KZ562" s="38"/>
      <c r="LA562" s="38"/>
      <c r="LB562" s="38"/>
      <c r="LC562" s="38"/>
      <c r="LD562" s="38"/>
      <c r="LE562" s="38"/>
      <c r="LF562" s="38"/>
      <c r="LG562" s="38"/>
      <c r="LH562" s="38"/>
      <c r="LI562" s="38"/>
      <c r="LJ562" s="38"/>
      <c r="LK562" s="38"/>
      <c r="LL562" s="38"/>
      <c r="LM562" s="38"/>
      <c r="LN562" s="38"/>
      <c r="LO562" s="38"/>
      <c r="LP562" s="38"/>
      <c r="LQ562" s="38"/>
      <c r="LR562" s="38"/>
      <c r="LS562" s="38"/>
      <c r="LT562" s="38"/>
      <c r="LU562" s="38"/>
      <c r="LV562" s="38"/>
      <c r="LW562" s="38"/>
      <c r="LX562" s="38"/>
      <c r="LY562" s="38"/>
      <c r="LZ562" s="38"/>
      <c r="MA562" s="38"/>
      <c r="MB562" s="38"/>
      <c r="MC562" s="38"/>
      <c r="MD562" s="38"/>
      <c r="ME562" s="38"/>
      <c r="MF562" s="38"/>
      <c r="MG562" s="38"/>
      <c r="MH562" s="38"/>
      <c r="MI562" s="38"/>
      <c r="MJ562" s="38"/>
      <c r="MK562" s="38"/>
      <c r="ML562" s="38"/>
      <c r="MM562" s="38"/>
      <c r="MN562" s="38"/>
      <c r="MO562" s="38"/>
      <c r="MP562" s="38"/>
      <c r="MQ562" s="38"/>
      <c r="MR562" s="38"/>
      <c r="MS562" s="38"/>
      <c r="MT562" s="38"/>
      <c r="MU562" s="38"/>
      <c r="MV562" s="38"/>
      <c r="MW562" s="38"/>
      <c r="MX562" s="38"/>
      <c r="MY562" s="38"/>
      <c r="MZ562" s="38"/>
      <c r="NA562" s="38"/>
      <c r="NB562" s="38"/>
      <c r="NC562" s="38"/>
      <c r="ND562" s="38"/>
      <c r="NE562" s="38"/>
      <c r="NF562" s="38"/>
      <c r="NG562" s="38"/>
      <c r="NH562" s="38"/>
      <c r="NI562" s="38"/>
      <c r="NJ562" s="38"/>
      <c r="NK562" s="38"/>
      <c r="NL562" s="38"/>
      <c r="NM562" s="38"/>
      <c r="NN562" s="38"/>
      <c r="NO562" s="38"/>
      <c r="NP562" s="38"/>
      <c r="NQ562" s="38"/>
      <c r="NR562" s="38"/>
      <c r="NS562" s="38"/>
      <c r="NT562" s="38"/>
      <c r="NU562" s="38"/>
      <c r="NV562" s="38"/>
      <c r="NW562" s="38"/>
      <c r="NX562" s="38"/>
      <c r="NY562" s="38"/>
      <c r="NZ562" s="38"/>
      <c r="OA562" s="38"/>
      <c r="OB562" s="38"/>
      <c r="OC562" s="38"/>
      <c r="OD562" s="38"/>
      <c r="OE562" s="38"/>
      <c r="OF562" s="38"/>
      <c r="OG562" s="38"/>
      <c r="OH562" s="38"/>
      <c r="OI562" s="38"/>
      <c r="OJ562" s="38"/>
      <c r="OK562" s="38"/>
      <c r="OL562" s="38"/>
      <c r="OM562" s="38"/>
      <c r="ON562" s="38"/>
      <c r="OO562" s="38"/>
      <c r="OP562" s="38"/>
      <c r="OQ562" s="38"/>
      <c r="OR562" s="38"/>
      <c r="OS562" s="38"/>
      <c r="OT562" s="38"/>
      <c r="OU562" s="38"/>
      <c r="OV562" s="38"/>
      <c r="OW562" s="38"/>
      <c r="OX562" s="38"/>
      <c r="OY562" s="38"/>
      <c r="OZ562" s="38"/>
      <c r="PA562" s="38"/>
      <c r="PB562" s="38"/>
      <c r="PC562" s="38"/>
      <c r="PD562" s="38"/>
      <c r="PE562" s="38"/>
      <c r="PF562" s="38"/>
      <c r="PG562" s="38"/>
      <c r="PH562" s="38"/>
      <c r="PI562" s="38"/>
      <c r="PJ562" s="38"/>
      <c r="PK562" s="38"/>
      <c r="PL562" s="38"/>
      <c r="PM562" s="38"/>
      <c r="PN562" s="38"/>
      <c r="PO562" s="38"/>
      <c r="PP562" s="38"/>
      <c r="PQ562" s="38"/>
      <c r="PR562" s="38"/>
      <c r="PS562" s="38"/>
      <c r="PT562" s="38"/>
      <c r="PU562" s="38"/>
      <c r="PV562" s="38"/>
      <c r="PW562" s="38"/>
      <c r="PX562" s="38"/>
      <c r="PY562" s="38"/>
      <c r="PZ562" s="38"/>
      <c r="QA562" s="38"/>
      <c r="QB562" s="38"/>
      <c r="QC562" s="38"/>
      <c r="QD562" s="38"/>
      <c r="QE562" s="38"/>
      <c r="QF562" s="38"/>
      <c r="QG562" s="38"/>
      <c r="QH562" s="38"/>
      <c r="QI562" s="38"/>
      <c r="QJ562" s="38"/>
      <c r="QK562" s="38"/>
      <c r="QL562" s="38"/>
      <c r="QM562" s="38"/>
      <c r="QN562" s="38"/>
      <c r="QO562" s="38"/>
      <c r="QP562" s="38"/>
      <c r="QQ562" s="38"/>
      <c r="QR562" s="38"/>
      <c r="QS562" s="38"/>
      <c r="QT562" s="38"/>
      <c r="QU562" s="38"/>
      <c r="QV562" s="38"/>
      <c r="QW562" s="38"/>
      <c r="QX562" s="38"/>
      <c r="QY562" s="38"/>
      <c r="QZ562" s="38"/>
      <c r="RA562" s="38"/>
      <c r="RB562" s="38"/>
      <c r="RC562" s="38"/>
      <c r="RD562" s="38"/>
      <c r="RE562" s="38"/>
      <c r="RF562" s="38"/>
      <c r="RG562" s="38"/>
      <c r="RH562" s="38"/>
      <c r="RI562" s="38"/>
      <c r="RJ562" s="38"/>
      <c r="RK562" s="38"/>
      <c r="RL562" s="38"/>
      <c r="RM562" s="38"/>
      <c r="RN562" s="38"/>
      <c r="RO562" s="38"/>
      <c r="RP562" s="38"/>
      <c r="RQ562" s="38"/>
      <c r="RR562" s="38"/>
      <c r="RS562" s="38"/>
      <c r="RT562" s="38"/>
      <c r="RU562" s="38"/>
      <c r="RV562" s="38"/>
      <c r="RW562" s="38"/>
      <c r="RX562" s="38"/>
      <c r="RY562" s="38"/>
      <c r="RZ562" s="38"/>
      <c r="SA562" s="38"/>
      <c r="SB562" s="38"/>
      <c r="SC562" s="38"/>
      <c r="SD562" s="38"/>
      <c r="SE562" s="38"/>
      <c r="SF562" s="38"/>
      <c r="SG562" s="38"/>
      <c r="SH562" s="38"/>
      <c r="SI562" s="38"/>
      <c r="SJ562" s="38"/>
      <c r="SK562" s="38"/>
      <c r="SL562" s="38"/>
      <c r="SM562" s="38"/>
      <c r="SN562" s="38"/>
      <c r="SO562" s="38"/>
      <c r="SP562" s="38"/>
      <c r="SQ562" s="38"/>
      <c r="SR562" s="38"/>
      <c r="SS562" s="38"/>
      <c r="ST562" s="38"/>
      <c r="SU562" s="38"/>
      <c r="SV562" s="38"/>
      <c r="SW562" s="38"/>
      <c r="SX562" s="38"/>
      <c r="SY562" s="38"/>
      <c r="SZ562" s="38"/>
      <c r="TA562" s="38"/>
      <c r="TB562" s="38"/>
      <c r="TC562" s="38"/>
      <c r="TD562" s="38"/>
      <c r="TE562" s="38"/>
      <c r="TF562" s="38"/>
      <c r="TG562" s="38"/>
      <c r="TH562" s="38"/>
      <c r="TI562" s="38"/>
      <c r="TJ562" s="38"/>
      <c r="TK562" s="38"/>
      <c r="TL562" s="38"/>
      <c r="TM562" s="38"/>
      <c r="TN562" s="38"/>
      <c r="TO562" s="38"/>
      <c r="TP562" s="38"/>
      <c r="TQ562" s="38"/>
      <c r="TR562" s="38"/>
      <c r="TS562" s="38"/>
      <c r="TT562" s="38"/>
      <c r="TU562" s="38"/>
      <c r="TV562" s="38"/>
      <c r="TW562" s="38"/>
      <c r="TX562" s="38"/>
      <c r="TY562" s="38"/>
      <c r="TZ562" s="38"/>
      <c r="UA562" s="38"/>
      <c r="UB562" s="38"/>
      <c r="UC562" s="38"/>
      <c r="UD562" s="38"/>
      <c r="UE562" s="38"/>
      <c r="UF562" s="38"/>
      <c r="UG562" s="38"/>
      <c r="UH562" s="38"/>
      <c r="UI562" s="38"/>
      <c r="UJ562" s="38"/>
      <c r="UK562" s="38"/>
      <c r="UL562" s="38"/>
      <c r="UM562" s="38"/>
      <c r="UN562" s="38"/>
      <c r="UO562" s="38"/>
      <c r="UP562" s="38"/>
      <c r="UQ562" s="38"/>
      <c r="UR562" s="38"/>
      <c r="US562" s="38"/>
      <c r="UT562" s="38"/>
      <c r="UU562" s="38"/>
      <c r="UV562" s="38"/>
      <c r="UW562" s="38"/>
      <c r="UX562" s="38"/>
      <c r="UY562" s="38"/>
      <c r="UZ562" s="38"/>
      <c r="VA562" s="38"/>
      <c r="VB562" s="38"/>
      <c r="VC562" s="38"/>
      <c r="VD562" s="38"/>
      <c r="VE562" s="38"/>
      <c r="VF562" s="38"/>
      <c r="VG562" s="38"/>
      <c r="VH562" s="38"/>
      <c r="VI562" s="38"/>
      <c r="VJ562" s="38"/>
      <c r="VK562" s="38"/>
      <c r="VL562" s="38"/>
      <c r="VM562" s="38"/>
      <c r="VN562" s="38"/>
      <c r="VO562" s="38"/>
      <c r="VP562" s="38"/>
      <c r="VQ562" s="38"/>
      <c r="VR562" s="38"/>
      <c r="VS562" s="38"/>
      <c r="VT562" s="38"/>
      <c r="VU562" s="38"/>
      <c r="VV562" s="38"/>
      <c r="VW562" s="38"/>
      <c r="VX562" s="38"/>
      <c r="VY562" s="38"/>
      <c r="VZ562" s="38"/>
      <c r="WA562" s="38"/>
      <c r="WB562" s="38"/>
      <c r="WC562" s="38"/>
      <c r="WD562" s="38"/>
    </row>
    <row r="563" spans="1:602" s="37" customFormat="1" ht="39.75" customHeight="1">
      <c r="A563" s="507"/>
      <c r="B563" s="72"/>
      <c r="C563" s="530"/>
      <c r="D563" s="72"/>
      <c r="E563" s="648"/>
      <c r="F563" s="57"/>
      <c r="G563" s="526"/>
      <c r="H563" s="649"/>
      <c r="I563" s="533" t="s">
        <v>3</v>
      </c>
      <c r="J563" s="533" t="s">
        <v>138</v>
      </c>
      <c r="K563" s="276" t="s">
        <v>1045</v>
      </c>
      <c r="L563" s="276" t="s">
        <v>144</v>
      </c>
      <c r="M563" s="520">
        <v>112060</v>
      </c>
      <c r="N563" s="520">
        <v>112060</v>
      </c>
      <c r="O563" s="520">
        <v>125000</v>
      </c>
      <c r="P563" s="534">
        <v>125000</v>
      </c>
      <c r="Q563" s="520">
        <v>125000</v>
      </c>
      <c r="R563" s="520">
        <v>125000</v>
      </c>
      <c r="S563" s="535">
        <v>3</v>
      </c>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c r="DG563" s="38"/>
      <c r="DH563" s="38"/>
      <c r="DI563" s="38"/>
      <c r="DJ563" s="38"/>
      <c r="DK563" s="38"/>
      <c r="DL563" s="38"/>
      <c r="DM563" s="38"/>
      <c r="DN563" s="38"/>
      <c r="DO563" s="38"/>
      <c r="DP563" s="38"/>
      <c r="DQ563" s="38"/>
      <c r="DR563" s="38"/>
      <c r="DS563" s="38"/>
      <c r="DT563" s="38"/>
      <c r="DU563" s="38"/>
      <c r="DV563" s="38"/>
      <c r="DW563" s="38"/>
      <c r="DX563" s="38"/>
      <c r="DY563" s="38"/>
      <c r="DZ563" s="38"/>
      <c r="EA563" s="38"/>
      <c r="EB563" s="38"/>
      <c r="EC563" s="38"/>
      <c r="ED563" s="38"/>
      <c r="EE563" s="38"/>
      <c r="EF563" s="38"/>
      <c r="EG563" s="38"/>
      <c r="EH563" s="38"/>
      <c r="EI563" s="38"/>
      <c r="EJ563" s="38"/>
      <c r="EK563" s="38"/>
      <c r="EL563" s="38"/>
      <c r="EM563" s="38"/>
      <c r="EN563" s="38"/>
      <c r="EO563" s="38"/>
      <c r="EP563" s="38"/>
      <c r="EQ563" s="38"/>
      <c r="ER563" s="38"/>
      <c r="ES563" s="38"/>
      <c r="ET563" s="38"/>
      <c r="EU563" s="38"/>
      <c r="EV563" s="38"/>
      <c r="EW563" s="38"/>
      <c r="EX563" s="38"/>
      <c r="EY563" s="38"/>
      <c r="EZ563" s="38"/>
      <c r="FA563" s="38"/>
      <c r="FB563" s="38"/>
      <c r="FC563" s="38"/>
      <c r="FD563" s="38"/>
      <c r="FE563" s="38"/>
      <c r="FF563" s="38"/>
      <c r="FG563" s="38"/>
      <c r="FH563" s="38"/>
      <c r="FI563" s="38"/>
      <c r="FJ563" s="38"/>
      <c r="FK563" s="38"/>
      <c r="FL563" s="38"/>
      <c r="FM563" s="38"/>
      <c r="FN563" s="38"/>
      <c r="FO563" s="38"/>
      <c r="FP563" s="38"/>
      <c r="FQ563" s="38"/>
      <c r="FR563" s="38"/>
      <c r="FS563" s="38"/>
      <c r="FT563" s="38"/>
      <c r="FU563" s="38"/>
      <c r="FV563" s="38"/>
      <c r="FW563" s="38"/>
      <c r="FX563" s="38"/>
      <c r="FY563" s="38"/>
      <c r="FZ563" s="38"/>
      <c r="GA563" s="38"/>
      <c r="GB563" s="38"/>
      <c r="GC563" s="38"/>
      <c r="GD563" s="38"/>
      <c r="GE563" s="38"/>
      <c r="GF563" s="38"/>
      <c r="GG563" s="38"/>
      <c r="GH563" s="38"/>
      <c r="GI563" s="38"/>
      <c r="GJ563" s="38"/>
      <c r="GK563" s="38"/>
      <c r="GL563" s="38"/>
      <c r="GM563" s="38"/>
      <c r="GN563" s="38"/>
      <c r="GO563" s="38"/>
      <c r="GP563" s="38"/>
      <c r="GQ563" s="38"/>
      <c r="GR563" s="38"/>
      <c r="GS563" s="38"/>
      <c r="GT563" s="38"/>
      <c r="GU563" s="38"/>
      <c r="GV563" s="38"/>
      <c r="GW563" s="38"/>
      <c r="GX563" s="38"/>
      <c r="GY563" s="38"/>
      <c r="GZ563" s="38"/>
      <c r="HA563" s="38"/>
      <c r="HB563" s="38"/>
      <c r="HC563" s="38"/>
      <c r="HD563" s="38"/>
      <c r="HE563" s="38"/>
      <c r="HF563" s="38"/>
      <c r="HG563" s="38"/>
      <c r="HH563" s="38"/>
      <c r="HI563" s="38"/>
      <c r="HJ563" s="38"/>
      <c r="HK563" s="38"/>
      <c r="HL563" s="38"/>
      <c r="HM563" s="38"/>
      <c r="HN563" s="38"/>
      <c r="HO563" s="38"/>
      <c r="HP563" s="38"/>
      <c r="HQ563" s="38"/>
      <c r="HR563" s="38"/>
      <c r="HS563" s="38"/>
      <c r="HT563" s="38"/>
      <c r="HU563" s="38"/>
      <c r="HV563" s="38"/>
      <c r="HW563" s="38"/>
      <c r="HX563" s="38"/>
      <c r="HY563" s="38"/>
      <c r="HZ563" s="38"/>
      <c r="IA563" s="38"/>
      <c r="IB563" s="38"/>
      <c r="IC563" s="38"/>
      <c r="ID563" s="38"/>
      <c r="IE563" s="38"/>
      <c r="IF563" s="38"/>
      <c r="IG563" s="38"/>
      <c r="IH563" s="38"/>
      <c r="II563" s="38"/>
      <c r="IJ563" s="38"/>
      <c r="IK563" s="38"/>
      <c r="IL563" s="38"/>
      <c r="IM563" s="38"/>
      <c r="IN563" s="38"/>
      <c r="IO563" s="38"/>
      <c r="IP563" s="38"/>
      <c r="IQ563" s="38"/>
      <c r="IR563" s="38"/>
      <c r="IS563" s="38"/>
      <c r="IT563" s="38"/>
      <c r="IU563" s="38"/>
      <c r="IV563" s="38"/>
      <c r="IW563" s="38"/>
      <c r="IX563" s="38"/>
      <c r="IY563" s="38"/>
      <c r="IZ563" s="38"/>
      <c r="JA563" s="38"/>
      <c r="JB563" s="38"/>
      <c r="JC563" s="38"/>
      <c r="JD563" s="38"/>
      <c r="JE563" s="38"/>
      <c r="JF563" s="38"/>
      <c r="JG563" s="38"/>
      <c r="JH563" s="38"/>
      <c r="JI563" s="38"/>
      <c r="JJ563" s="38"/>
      <c r="JK563" s="38"/>
      <c r="JL563" s="38"/>
      <c r="JM563" s="38"/>
      <c r="JN563" s="38"/>
      <c r="JO563" s="38"/>
      <c r="JP563" s="38"/>
      <c r="JQ563" s="38"/>
      <c r="JR563" s="38"/>
      <c r="JS563" s="38"/>
      <c r="JT563" s="38"/>
      <c r="JU563" s="38"/>
      <c r="JV563" s="38"/>
      <c r="JW563" s="38"/>
      <c r="JX563" s="38"/>
      <c r="JY563" s="38"/>
      <c r="JZ563" s="38"/>
      <c r="KA563" s="38"/>
      <c r="KB563" s="38"/>
      <c r="KC563" s="38"/>
      <c r="KD563" s="38"/>
      <c r="KE563" s="38"/>
      <c r="KF563" s="38"/>
      <c r="KG563" s="38"/>
      <c r="KH563" s="38"/>
      <c r="KI563" s="38"/>
      <c r="KJ563" s="38"/>
      <c r="KK563" s="38"/>
      <c r="KL563" s="38"/>
      <c r="KM563" s="38"/>
      <c r="KN563" s="38"/>
      <c r="KO563" s="38"/>
      <c r="KP563" s="38"/>
      <c r="KQ563" s="38"/>
      <c r="KR563" s="38"/>
      <c r="KS563" s="38"/>
      <c r="KT563" s="38"/>
      <c r="KU563" s="38"/>
      <c r="KV563" s="38"/>
      <c r="KW563" s="38"/>
      <c r="KX563" s="38"/>
      <c r="KY563" s="38"/>
      <c r="KZ563" s="38"/>
      <c r="LA563" s="38"/>
      <c r="LB563" s="38"/>
      <c r="LC563" s="38"/>
      <c r="LD563" s="38"/>
      <c r="LE563" s="38"/>
      <c r="LF563" s="38"/>
      <c r="LG563" s="38"/>
      <c r="LH563" s="38"/>
      <c r="LI563" s="38"/>
      <c r="LJ563" s="38"/>
      <c r="LK563" s="38"/>
      <c r="LL563" s="38"/>
      <c r="LM563" s="38"/>
      <c r="LN563" s="38"/>
      <c r="LO563" s="38"/>
      <c r="LP563" s="38"/>
      <c r="LQ563" s="38"/>
      <c r="LR563" s="38"/>
      <c r="LS563" s="38"/>
      <c r="LT563" s="38"/>
      <c r="LU563" s="38"/>
      <c r="LV563" s="38"/>
      <c r="LW563" s="38"/>
      <c r="LX563" s="38"/>
      <c r="LY563" s="38"/>
      <c r="LZ563" s="38"/>
      <c r="MA563" s="38"/>
      <c r="MB563" s="38"/>
      <c r="MC563" s="38"/>
      <c r="MD563" s="38"/>
      <c r="ME563" s="38"/>
      <c r="MF563" s="38"/>
      <c r="MG563" s="38"/>
      <c r="MH563" s="38"/>
      <c r="MI563" s="38"/>
      <c r="MJ563" s="38"/>
      <c r="MK563" s="38"/>
      <c r="ML563" s="38"/>
      <c r="MM563" s="38"/>
      <c r="MN563" s="38"/>
      <c r="MO563" s="38"/>
      <c r="MP563" s="38"/>
      <c r="MQ563" s="38"/>
      <c r="MR563" s="38"/>
      <c r="MS563" s="38"/>
      <c r="MT563" s="38"/>
      <c r="MU563" s="38"/>
      <c r="MV563" s="38"/>
      <c r="MW563" s="38"/>
      <c r="MX563" s="38"/>
      <c r="MY563" s="38"/>
      <c r="MZ563" s="38"/>
      <c r="NA563" s="38"/>
      <c r="NB563" s="38"/>
      <c r="NC563" s="38"/>
      <c r="ND563" s="38"/>
      <c r="NE563" s="38"/>
      <c r="NF563" s="38"/>
      <c r="NG563" s="38"/>
      <c r="NH563" s="38"/>
      <c r="NI563" s="38"/>
      <c r="NJ563" s="38"/>
      <c r="NK563" s="38"/>
      <c r="NL563" s="38"/>
      <c r="NM563" s="38"/>
      <c r="NN563" s="38"/>
      <c r="NO563" s="38"/>
      <c r="NP563" s="38"/>
      <c r="NQ563" s="38"/>
      <c r="NR563" s="38"/>
      <c r="NS563" s="38"/>
      <c r="NT563" s="38"/>
      <c r="NU563" s="38"/>
      <c r="NV563" s="38"/>
      <c r="NW563" s="38"/>
      <c r="NX563" s="38"/>
      <c r="NY563" s="38"/>
      <c r="NZ563" s="38"/>
      <c r="OA563" s="38"/>
      <c r="OB563" s="38"/>
      <c r="OC563" s="38"/>
      <c r="OD563" s="38"/>
      <c r="OE563" s="38"/>
      <c r="OF563" s="38"/>
      <c r="OG563" s="38"/>
      <c r="OH563" s="38"/>
      <c r="OI563" s="38"/>
      <c r="OJ563" s="38"/>
      <c r="OK563" s="38"/>
      <c r="OL563" s="38"/>
      <c r="OM563" s="38"/>
      <c r="ON563" s="38"/>
      <c r="OO563" s="38"/>
      <c r="OP563" s="38"/>
      <c r="OQ563" s="38"/>
      <c r="OR563" s="38"/>
      <c r="OS563" s="38"/>
      <c r="OT563" s="38"/>
      <c r="OU563" s="38"/>
      <c r="OV563" s="38"/>
      <c r="OW563" s="38"/>
      <c r="OX563" s="38"/>
      <c r="OY563" s="38"/>
      <c r="OZ563" s="38"/>
      <c r="PA563" s="38"/>
      <c r="PB563" s="38"/>
      <c r="PC563" s="38"/>
      <c r="PD563" s="38"/>
      <c r="PE563" s="38"/>
      <c r="PF563" s="38"/>
      <c r="PG563" s="38"/>
      <c r="PH563" s="38"/>
      <c r="PI563" s="38"/>
      <c r="PJ563" s="38"/>
      <c r="PK563" s="38"/>
      <c r="PL563" s="38"/>
      <c r="PM563" s="38"/>
      <c r="PN563" s="38"/>
      <c r="PO563" s="38"/>
      <c r="PP563" s="38"/>
      <c r="PQ563" s="38"/>
      <c r="PR563" s="38"/>
      <c r="PS563" s="38"/>
      <c r="PT563" s="38"/>
      <c r="PU563" s="38"/>
      <c r="PV563" s="38"/>
      <c r="PW563" s="38"/>
      <c r="PX563" s="38"/>
      <c r="PY563" s="38"/>
      <c r="PZ563" s="38"/>
      <c r="QA563" s="38"/>
      <c r="QB563" s="38"/>
      <c r="QC563" s="38"/>
      <c r="QD563" s="38"/>
      <c r="QE563" s="38"/>
      <c r="QF563" s="38"/>
      <c r="QG563" s="38"/>
      <c r="QH563" s="38"/>
      <c r="QI563" s="38"/>
      <c r="QJ563" s="38"/>
      <c r="QK563" s="38"/>
      <c r="QL563" s="38"/>
      <c r="QM563" s="38"/>
      <c r="QN563" s="38"/>
      <c r="QO563" s="38"/>
      <c r="QP563" s="38"/>
      <c r="QQ563" s="38"/>
      <c r="QR563" s="38"/>
      <c r="QS563" s="38"/>
      <c r="QT563" s="38"/>
      <c r="QU563" s="38"/>
      <c r="QV563" s="38"/>
      <c r="QW563" s="38"/>
      <c r="QX563" s="38"/>
      <c r="QY563" s="38"/>
      <c r="QZ563" s="38"/>
      <c r="RA563" s="38"/>
      <c r="RB563" s="38"/>
      <c r="RC563" s="38"/>
      <c r="RD563" s="38"/>
      <c r="RE563" s="38"/>
      <c r="RF563" s="38"/>
      <c r="RG563" s="38"/>
      <c r="RH563" s="38"/>
      <c r="RI563" s="38"/>
      <c r="RJ563" s="38"/>
      <c r="RK563" s="38"/>
      <c r="RL563" s="38"/>
      <c r="RM563" s="38"/>
      <c r="RN563" s="38"/>
      <c r="RO563" s="38"/>
      <c r="RP563" s="38"/>
      <c r="RQ563" s="38"/>
      <c r="RR563" s="38"/>
      <c r="RS563" s="38"/>
      <c r="RT563" s="38"/>
      <c r="RU563" s="38"/>
      <c r="RV563" s="38"/>
      <c r="RW563" s="38"/>
      <c r="RX563" s="38"/>
      <c r="RY563" s="38"/>
      <c r="RZ563" s="38"/>
      <c r="SA563" s="38"/>
      <c r="SB563" s="38"/>
      <c r="SC563" s="38"/>
      <c r="SD563" s="38"/>
      <c r="SE563" s="38"/>
      <c r="SF563" s="38"/>
      <c r="SG563" s="38"/>
      <c r="SH563" s="38"/>
      <c r="SI563" s="38"/>
      <c r="SJ563" s="38"/>
      <c r="SK563" s="38"/>
      <c r="SL563" s="38"/>
      <c r="SM563" s="38"/>
      <c r="SN563" s="38"/>
      <c r="SO563" s="38"/>
      <c r="SP563" s="38"/>
      <c r="SQ563" s="38"/>
      <c r="SR563" s="38"/>
      <c r="SS563" s="38"/>
      <c r="ST563" s="38"/>
      <c r="SU563" s="38"/>
      <c r="SV563" s="38"/>
      <c r="SW563" s="38"/>
      <c r="SX563" s="38"/>
      <c r="SY563" s="38"/>
      <c r="SZ563" s="38"/>
      <c r="TA563" s="38"/>
      <c r="TB563" s="38"/>
      <c r="TC563" s="38"/>
      <c r="TD563" s="38"/>
      <c r="TE563" s="38"/>
      <c r="TF563" s="38"/>
      <c r="TG563" s="38"/>
      <c r="TH563" s="38"/>
      <c r="TI563" s="38"/>
      <c r="TJ563" s="38"/>
      <c r="TK563" s="38"/>
      <c r="TL563" s="38"/>
      <c r="TM563" s="38"/>
      <c r="TN563" s="38"/>
      <c r="TO563" s="38"/>
      <c r="TP563" s="38"/>
      <c r="TQ563" s="38"/>
      <c r="TR563" s="38"/>
      <c r="TS563" s="38"/>
      <c r="TT563" s="38"/>
      <c r="TU563" s="38"/>
      <c r="TV563" s="38"/>
      <c r="TW563" s="38"/>
      <c r="TX563" s="38"/>
      <c r="TY563" s="38"/>
      <c r="TZ563" s="38"/>
      <c r="UA563" s="38"/>
      <c r="UB563" s="38"/>
      <c r="UC563" s="38"/>
      <c r="UD563" s="38"/>
      <c r="UE563" s="38"/>
      <c r="UF563" s="38"/>
      <c r="UG563" s="38"/>
      <c r="UH563" s="38"/>
      <c r="UI563" s="38"/>
      <c r="UJ563" s="38"/>
      <c r="UK563" s="38"/>
      <c r="UL563" s="38"/>
      <c r="UM563" s="38"/>
      <c r="UN563" s="38"/>
      <c r="UO563" s="38"/>
      <c r="UP563" s="38"/>
      <c r="UQ563" s="38"/>
      <c r="UR563" s="38"/>
      <c r="US563" s="38"/>
      <c r="UT563" s="38"/>
      <c r="UU563" s="38"/>
      <c r="UV563" s="38"/>
      <c r="UW563" s="38"/>
      <c r="UX563" s="38"/>
      <c r="UY563" s="38"/>
      <c r="UZ563" s="38"/>
      <c r="VA563" s="38"/>
      <c r="VB563" s="38"/>
      <c r="VC563" s="38"/>
      <c r="VD563" s="38"/>
      <c r="VE563" s="38"/>
      <c r="VF563" s="38"/>
      <c r="VG563" s="38"/>
      <c r="VH563" s="38"/>
      <c r="VI563" s="38"/>
      <c r="VJ563" s="38"/>
      <c r="VK563" s="38"/>
      <c r="VL563" s="38"/>
      <c r="VM563" s="38"/>
      <c r="VN563" s="38"/>
      <c r="VO563" s="38"/>
      <c r="VP563" s="38"/>
      <c r="VQ563" s="38"/>
      <c r="VR563" s="38"/>
      <c r="VS563" s="38"/>
      <c r="VT563" s="38"/>
      <c r="VU563" s="38"/>
      <c r="VV563" s="38"/>
      <c r="VW563" s="38"/>
      <c r="VX563" s="38"/>
      <c r="VY563" s="38"/>
      <c r="VZ563" s="38"/>
      <c r="WA563" s="38"/>
      <c r="WB563" s="38"/>
      <c r="WC563" s="38"/>
      <c r="WD563" s="38"/>
    </row>
    <row r="564" spans="1:602" s="37" customFormat="1" ht="118.5" customHeight="1">
      <c r="A564" s="507"/>
      <c r="B564" s="76"/>
      <c r="C564" s="536"/>
      <c r="D564" s="76"/>
      <c r="E564" s="591" t="s">
        <v>1046</v>
      </c>
      <c r="F564" s="52" t="s">
        <v>136</v>
      </c>
      <c r="G564" s="511">
        <v>44562</v>
      </c>
      <c r="H564" s="52" t="s">
        <v>137</v>
      </c>
      <c r="I564" s="533" t="s">
        <v>3</v>
      </c>
      <c r="J564" s="533" t="s">
        <v>138</v>
      </c>
      <c r="K564" s="276" t="s">
        <v>1045</v>
      </c>
      <c r="L564" s="276" t="s">
        <v>739</v>
      </c>
      <c r="M564" s="520">
        <v>11706040</v>
      </c>
      <c r="N564" s="520">
        <v>11706040</v>
      </c>
      <c r="O564" s="520">
        <v>12465300</v>
      </c>
      <c r="P564" s="534">
        <v>12465300</v>
      </c>
      <c r="Q564" s="520">
        <v>12465300</v>
      </c>
      <c r="R564" s="520">
        <v>12465300</v>
      </c>
      <c r="S564" s="535">
        <v>3</v>
      </c>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c r="DG564" s="38"/>
      <c r="DH564" s="38"/>
      <c r="DI564" s="38"/>
      <c r="DJ564" s="38"/>
      <c r="DK564" s="38"/>
      <c r="DL564" s="38"/>
      <c r="DM564" s="38"/>
      <c r="DN564" s="38"/>
      <c r="DO564" s="38"/>
      <c r="DP564" s="38"/>
      <c r="DQ564" s="38"/>
      <c r="DR564" s="38"/>
      <c r="DS564" s="38"/>
      <c r="DT564" s="38"/>
      <c r="DU564" s="38"/>
      <c r="DV564" s="38"/>
      <c r="DW564" s="38"/>
      <c r="DX564" s="38"/>
      <c r="DY564" s="38"/>
      <c r="DZ564" s="38"/>
      <c r="EA564" s="38"/>
      <c r="EB564" s="38"/>
      <c r="EC564" s="38"/>
      <c r="ED564" s="38"/>
      <c r="EE564" s="38"/>
      <c r="EF564" s="38"/>
      <c r="EG564" s="38"/>
      <c r="EH564" s="38"/>
      <c r="EI564" s="38"/>
      <c r="EJ564" s="38"/>
      <c r="EK564" s="38"/>
      <c r="EL564" s="38"/>
      <c r="EM564" s="38"/>
      <c r="EN564" s="38"/>
      <c r="EO564" s="38"/>
      <c r="EP564" s="38"/>
      <c r="EQ564" s="38"/>
      <c r="ER564" s="38"/>
      <c r="ES564" s="38"/>
      <c r="ET564" s="38"/>
      <c r="EU564" s="38"/>
      <c r="EV564" s="38"/>
      <c r="EW564" s="38"/>
      <c r="EX564" s="38"/>
      <c r="EY564" s="38"/>
      <c r="EZ564" s="38"/>
      <c r="FA564" s="38"/>
      <c r="FB564" s="38"/>
      <c r="FC564" s="38"/>
      <c r="FD564" s="38"/>
      <c r="FE564" s="38"/>
      <c r="FF564" s="38"/>
      <c r="FG564" s="38"/>
      <c r="FH564" s="38"/>
      <c r="FI564" s="38"/>
      <c r="FJ564" s="38"/>
      <c r="FK564" s="38"/>
      <c r="FL564" s="38"/>
      <c r="FM564" s="38"/>
      <c r="FN564" s="38"/>
      <c r="FO564" s="38"/>
      <c r="FP564" s="38"/>
      <c r="FQ564" s="38"/>
      <c r="FR564" s="38"/>
      <c r="FS564" s="38"/>
      <c r="FT564" s="38"/>
      <c r="FU564" s="38"/>
      <c r="FV564" s="38"/>
      <c r="FW564" s="38"/>
      <c r="FX564" s="38"/>
      <c r="FY564" s="38"/>
      <c r="FZ564" s="38"/>
      <c r="GA564" s="38"/>
      <c r="GB564" s="38"/>
      <c r="GC564" s="38"/>
      <c r="GD564" s="38"/>
      <c r="GE564" s="38"/>
      <c r="GF564" s="38"/>
      <c r="GG564" s="38"/>
      <c r="GH564" s="38"/>
      <c r="GI564" s="38"/>
      <c r="GJ564" s="38"/>
      <c r="GK564" s="38"/>
      <c r="GL564" s="38"/>
      <c r="GM564" s="38"/>
      <c r="GN564" s="38"/>
      <c r="GO564" s="38"/>
      <c r="GP564" s="38"/>
      <c r="GQ564" s="38"/>
      <c r="GR564" s="38"/>
      <c r="GS564" s="38"/>
      <c r="GT564" s="38"/>
      <c r="GU564" s="38"/>
      <c r="GV564" s="38"/>
      <c r="GW564" s="38"/>
      <c r="GX564" s="38"/>
      <c r="GY564" s="38"/>
      <c r="GZ564" s="38"/>
      <c r="HA564" s="38"/>
      <c r="HB564" s="38"/>
      <c r="HC564" s="38"/>
      <c r="HD564" s="38"/>
      <c r="HE564" s="38"/>
      <c r="HF564" s="38"/>
      <c r="HG564" s="38"/>
      <c r="HH564" s="38"/>
      <c r="HI564" s="38"/>
      <c r="HJ564" s="38"/>
      <c r="HK564" s="38"/>
      <c r="HL564" s="38"/>
      <c r="HM564" s="38"/>
      <c r="HN564" s="38"/>
      <c r="HO564" s="38"/>
      <c r="HP564" s="38"/>
      <c r="HQ564" s="38"/>
      <c r="HR564" s="38"/>
      <c r="HS564" s="38"/>
      <c r="HT564" s="38"/>
      <c r="HU564" s="38"/>
      <c r="HV564" s="38"/>
      <c r="HW564" s="38"/>
      <c r="HX564" s="38"/>
      <c r="HY564" s="38"/>
      <c r="HZ564" s="38"/>
      <c r="IA564" s="38"/>
      <c r="IB564" s="38"/>
      <c r="IC564" s="38"/>
      <c r="ID564" s="38"/>
      <c r="IE564" s="38"/>
      <c r="IF564" s="38"/>
      <c r="IG564" s="38"/>
      <c r="IH564" s="38"/>
      <c r="II564" s="38"/>
      <c r="IJ564" s="38"/>
      <c r="IK564" s="38"/>
      <c r="IL564" s="38"/>
      <c r="IM564" s="38"/>
      <c r="IN564" s="38"/>
      <c r="IO564" s="38"/>
      <c r="IP564" s="38"/>
      <c r="IQ564" s="38"/>
      <c r="IR564" s="38"/>
      <c r="IS564" s="38"/>
      <c r="IT564" s="38"/>
      <c r="IU564" s="38"/>
      <c r="IV564" s="38"/>
      <c r="IW564" s="38"/>
      <c r="IX564" s="38"/>
      <c r="IY564" s="38"/>
      <c r="IZ564" s="38"/>
      <c r="JA564" s="38"/>
      <c r="JB564" s="38"/>
      <c r="JC564" s="38"/>
      <c r="JD564" s="38"/>
      <c r="JE564" s="38"/>
      <c r="JF564" s="38"/>
      <c r="JG564" s="38"/>
      <c r="JH564" s="38"/>
      <c r="JI564" s="38"/>
      <c r="JJ564" s="38"/>
      <c r="JK564" s="38"/>
      <c r="JL564" s="38"/>
      <c r="JM564" s="38"/>
      <c r="JN564" s="38"/>
      <c r="JO564" s="38"/>
      <c r="JP564" s="38"/>
      <c r="JQ564" s="38"/>
      <c r="JR564" s="38"/>
      <c r="JS564" s="38"/>
      <c r="JT564" s="38"/>
      <c r="JU564" s="38"/>
      <c r="JV564" s="38"/>
      <c r="JW564" s="38"/>
      <c r="JX564" s="38"/>
      <c r="JY564" s="38"/>
      <c r="JZ564" s="38"/>
      <c r="KA564" s="38"/>
      <c r="KB564" s="38"/>
      <c r="KC564" s="38"/>
      <c r="KD564" s="38"/>
      <c r="KE564" s="38"/>
      <c r="KF564" s="38"/>
      <c r="KG564" s="38"/>
      <c r="KH564" s="38"/>
      <c r="KI564" s="38"/>
      <c r="KJ564" s="38"/>
      <c r="KK564" s="38"/>
      <c r="KL564" s="38"/>
      <c r="KM564" s="38"/>
      <c r="KN564" s="38"/>
      <c r="KO564" s="38"/>
      <c r="KP564" s="38"/>
      <c r="KQ564" s="38"/>
      <c r="KR564" s="38"/>
      <c r="KS564" s="38"/>
      <c r="KT564" s="38"/>
      <c r="KU564" s="38"/>
      <c r="KV564" s="38"/>
      <c r="KW564" s="38"/>
      <c r="KX564" s="38"/>
      <c r="KY564" s="38"/>
      <c r="KZ564" s="38"/>
      <c r="LA564" s="38"/>
      <c r="LB564" s="38"/>
      <c r="LC564" s="38"/>
      <c r="LD564" s="38"/>
      <c r="LE564" s="38"/>
      <c r="LF564" s="38"/>
      <c r="LG564" s="38"/>
      <c r="LH564" s="38"/>
      <c r="LI564" s="38"/>
      <c r="LJ564" s="38"/>
      <c r="LK564" s="38"/>
      <c r="LL564" s="38"/>
      <c r="LM564" s="38"/>
      <c r="LN564" s="38"/>
      <c r="LO564" s="38"/>
      <c r="LP564" s="38"/>
      <c r="LQ564" s="38"/>
      <c r="LR564" s="38"/>
      <c r="LS564" s="38"/>
      <c r="LT564" s="38"/>
      <c r="LU564" s="38"/>
      <c r="LV564" s="38"/>
      <c r="LW564" s="38"/>
      <c r="LX564" s="38"/>
      <c r="LY564" s="38"/>
      <c r="LZ564" s="38"/>
      <c r="MA564" s="38"/>
      <c r="MB564" s="38"/>
      <c r="MC564" s="38"/>
      <c r="MD564" s="38"/>
      <c r="ME564" s="38"/>
      <c r="MF564" s="38"/>
      <c r="MG564" s="38"/>
      <c r="MH564" s="38"/>
      <c r="MI564" s="38"/>
      <c r="MJ564" s="38"/>
      <c r="MK564" s="38"/>
      <c r="ML564" s="38"/>
      <c r="MM564" s="38"/>
      <c r="MN564" s="38"/>
      <c r="MO564" s="38"/>
      <c r="MP564" s="38"/>
      <c r="MQ564" s="38"/>
      <c r="MR564" s="38"/>
      <c r="MS564" s="38"/>
      <c r="MT564" s="38"/>
      <c r="MU564" s="38"/>
      <c r="MV564" s="38"/>
      <c r="MW564" s="38"/>
      <c r="MX564" s="38"/>
      <c r="MY564" s="38"/>
      <c r="MZ564" s="38"/>
      <c r="NA564" s="38"/>
      <c r="NB564" s="38"/>
      <c r="NC564" s="38"/>
      <c r="ND564" s="38"/>
      <c r="NE564" s="38"/>
      <c r="NF564" s="38"/>
      <c r="NG564" s="38"/>
      <c r="NH564" s="38"/>
      <c r="NI564" s="38"/>
      <c r="NJ564" s="38"/>
      <c r="NK564" s="38"/>
      <c r="NL564" s="38"/>
      <c r="NM564" s="38"/>
      <c r="NN564" s="38"/>
      <c r="NO564" s="38"/>
      <c r="NP564" s="38"/>
      <c r="NQ564" s="38"/>
      <c r="NR564" s="38"/>
      <c r="NS564" s="38"/>
      <c r="NT564" s="38"/>
      <c r="NU564" s="38"/>
      <c r="NV564" s="38"/>
      <c r="NW564" s="38"/>
      <c r="NX564" s="38"/>
      <c r="NY564" s="38"/>
      <c r="NZ564" s="38"/>
      <c r="OA564" s="38"/>
      <c r="OB564" s="38"/>
      <c r="OC564" s="38"/>
      <c r="OD564" s="38"/>
      <c r="OE564" s="38"/>
      <c r="OF564" s="38"/>
      <c r="OG564" s="38"/>
      <c r="OH564" s="38"/>
      <c r="OI564" s="38"/>
      <c r="OJ564" s="38"/>
      <c r="OK564" s="38"/>
      <c r="OL564" s="38"/>
      <c r="OM564" s="38"/>
      <c r="ON564" s="38"/>
      <c r="OO564" s="38"/>
      <c r="OP564" s="38"/>
      <c r="OQ564" s="38"/>
      <c r="OR564" s="38"/>
      <c r="OS564" s="38"/>
      <c r="OT564" s="38"/>
      <c r="OU564" s="38"/>
      <c r="OV564" s="38"/>
      <c r="OW564" s="38"/>
      <c r="OX564" s="38"/>
      <c r="OY564" s="38"/>
      <c r="OZ564" s="38"/>
      <c r="PA564" s="38"/>
      <c r="PB564" s="38"/>
      <c r="PC564" s="38"/>
      <c r="PD564" s="38"/>
      <c r="PE564" s="38"/>
      <c r="PF564" s="38"/>
      <c r="PG564" s="38"/>
      <c r="PH564" s="38"/>
      <c r="PI564" s="38"/>
      <c r="PJ564" s="38"/>
      <c r="PK564" s="38"/>
      <c r="PL564" s="38"/>
      <c r="PM564" s="38"/>
      <c r="PN564" s="38"/>
      <c r="PO564" s="38"/>
      <c r="PP564" s="38"/>
      <c r="PQ564" s="38"/>
      <c r="PR564" s="38"/>
      <c r="PS564" s="38"/>
      <c r="PT564" s="38"/>
      <c r="PU564" s="38"/>
      <c r="PV564" s="38"/>
      <c r="PW564" s="38"/>
      <c r="PX564" s="38"/>
      <c r="PY564" s="38"/>
      <c r="PZ564" s="38"/>
      <c r="QA564" s="38"/>
      <c r="QB564" s="38"/>
      <c r="QC564" s="38"/>
      <c r="QD564" s="38"/>
      <c r="QE564" s="38"/>
      <c r="QF564" s="38"/>
      <c r="QG564" s="38"/>
      <c r="QH564" s="38"/>
      <c r="QI564" s="38"/>
      <c r="QJ564" s="38"/>
      <c r="QK564" s="38"/>
      <c r="QL564" s="38"/>
      <c r="QM564" s="38"/>
      <c r="QN564" s="38"/>
      <c r="QO564" s="38"/>
      <c r="QP564" s="38"/>
      <c r="QQ564" s="38"/>
      <c r="QR564" s="38"/>
      <c r="QS564" s="38"/>
      <c r="QT564" s="38"/>
      <c r="QU564" s="38"/>
      <c r="QV564" s="38"/>
      <c r="QW564" s="38"/>
      <c r="QX564" s="38"/>
      <c r="QY564" s="38"/>
      <c r="QZ564" s="38"/>
      <c r="RA564" s="38"/>
      <c r="RB564" s="38"/>
      <c r="RC564" s="38"/>
      <c r="RD564" s="38"/>
      <c r="RE564" s="38"/>
      <c r="RF564" s="38"/>
      <c r="RG564" s="38"/>
      <c r="RH564" s="38"/>
      <c r="RI564" s="38"/>
      <c r="RJ564" s="38"/>
      <c r="RK564" s="38"/>
      <c r="RL564" s="38"/>
      <c r="RM564" s="38"/>
      <c r="RN564" s="38"/>
      <c r="RO564" s="38"/>
      <c r="RP564" s="38"/>
      <c r="RQ564" s="38"/>
      <c r="RR564" s="38"/>
      <c r="RS564" s="38"/>
      <c r="RT564" s="38"/>
      <c r="RU564" s="38"/>
      <c r="RV564" s="38"/>
      <c r="RW564" s="38"/>
      <c r="RX564" s="38"/>
      <c r="RY564" s="38"/>
      <c r="RZ564" s="38"/>
      <c r="SA564" s="38"/>
      <c r="SB564" s="38"/>
      <c r="SC564" s="38"/>
      <c r="SD564" s="38"/>
      <c r="SE564" s="38"/>
      <c r="SF564" s="38"/>
      <c r="SG564" s="38"/>
      <c r="SH564" s="38"/>
      <c r="SI564" s="38"/>
      <c r="SJ564" s="38"/>
      <c r="SK564" s="38"/>
      <c r="SL564" s="38"/>
      <c r="SM564" s="38"/>
      <c r="SN564" s="38"/>
      <c r="SO564" s="38"/>
      <c r="SP564" s="38"/>
      <c r="SQ564" s="38"/>
      <c r="SR564" s="38"/>
      <c r="SS564" s="38"/>
      <c r="ST564" s="38"/>
      <c r="SU564" s="38"/>
      <c r="SV564" s="38"/>
      <c r="SW564" s="38"/>
      <c r="SX564" s="38"/>
      <c r="SY564" s="38"/>
      <c r="SZ564" s="38"/>
      <c r="TA564" s="38"/>
      <c r="TB564" s="38"/>
      <c r="TC564" s="38"/>
      <c r="TD564" s="38"/>
      <c r="TE564" s="38"/>
      <c r="TF564" s="38"/>
      <c r="TG564" s="38"/>
      <c r="TH564" s="38"/>
      <c r="TI564" s="38"/>
      <c r="TJ564" s="38"/>
      <c r="TK564" s="38"/>
      <c r="TL564" s="38"/>
      <c r="TM564" s="38"/>
      <c r="TN564" s="38"/>
      <c r="TO564" s="38"/>
      <c r="TP564" s="38"/>
      <c r="TQ564" s="38"/>
      <c r="TR564" s="38"/>
      <c r="TS564" s="38"/>
      <c r="TT564" s="38"/>
      <c r="TU564" s="38"/>
      <c r="TV564" s="38"/>
      <c r="TW564" s="38"/>
      <c r="TX564" s="38"/>
      <c r="TY564" s="38"/>
      <c r="TZ564" s="38"/>
      <c r="UA564" s="38"/>
      <c r="UB564" s="38"/>
      <c r="UC564" s="38"/>
      <c r="UD564" s="38"/>
      <c r="UE564" s="38"/>
      <c r="UF564" s="38"/>
      <c r="UG564" s="38"/>
      <c r="UH564" s="38"/>
      <c r="UI564" s="38"/>
      <c r="UJ564" s="38"/>
      <c r="UK564" s="38"/>
      <c r="UL564" s="38"/>
      <c r="UM564" s="38"/>
      <c r="UN564" s="38"/>
      <c r="UO564" s="38"/>
      <c r="UP564" s="38"/>
      <c r="UQ564" s="38"/>
      <c r="UR564" s="38"/>
      <c r="US564" s="38"/>
      <c r="UT564" s="38"/>
      <c r="UU564" s="38"/>
      <c r="UV564" s="38"/>
      <c r="UW564" s="38"/>
      <c r="UX564" s="38"/>
      <c r="UY564" s="38"/>
      <c r="UZ564" s="38"/>
      <c r="VA564" s="38"/>
      <c r="VB564" s="38"/>
      <c r="VC564" s="38"/>
      <c r="VD564" s="38"/>
      <c r="VE564" s="38"/>
      <c r="VF564" s="38"/>
      <c r="VG564" s="38"/>
      <c r="VH564" s="38"/>
      <c r="VI564" s="38"/>
      <c r="VJ564" s="38"/>
      <c r="VK564" s="38"/>
      <c r="VL564" s="38"/>
      <c r="VM564" s="38"/>
      <c r="VN564" s="38"/>
      <c r="VO564" s="38"/>
      <c r="VP564" s="38"/>
      <c r="VQ564" s="38"/>
      <c r="VR564" s="38"/>
      <c r="VS564" s="38"/>
      <c r="VT564" s="38"/>
      <c r="VU564" s="38"/>
      <c r="VV564" s="38"/>
      <c r="VW564" s="38"/>
      <c r="VX564" s="38"/>
      <c r="VY564" s="38"/>
      <c r="VZ564" s="38"/>
      <c r="WA564" s="38"/>
      <c r="WB564" s="38"/>
      <c r="WC564" s="38"/>
      <c r="WD564" s="38"/>
    </row>
    <row r="565" spans="1:602" s="40" customFormat="1" ht="119.25" customHeight="1">
      <c r="A565" s="507"/>
      <c r="B565" s="508" t="s">
        <v>1047</v>
      </c>
      <c r="C565" s="527" t="s">
        <v>1048</v>
      </c>
      <c r="D565" s="50" t="s">
        <v>1049</v>
      </c>
      <c r="E565" s="574" t="s">
        <v>1050</v>
      </c>
      <c r="F565" s="55" t="s">
        <v>136</v>
      </c>
      <c r="G565" s="518">
        <v>40030</v>
      </c>
      <c r="H565" s="52" t="s">
        <v>137</v>
      </c>
      <c r="I565" s="64" t="s">
        <v>3</v>
      </c>
      <c r="J565" s="64" t="s">
        <v>7</v>
      </c>
      <c r="K565" s="64" t="s">
        <v>1051</v>
      </c>
      <c r="L565" s="64" t="s">
        <v>146</v>
      </c>
      <c r="M565" s="505">
        <f>M568+M566+M567</f>
        <v>1897300</v>
      </c>
      <c r="N565" s="505">
        <f>+N568+N566+N567</f>
        <v>1343885.64</v>
      </c>
      <c r="O565" s="505">
        <f>O566+O567+O568</f>
        <v>2195800</v>
      </c>
      <c r="P565" s="541">
        <f>P566+P567+P568</f>
        <v>2195800</v>
      </c>
      <c r="Q565" s="505">
        <f>Q566+Q567+Q568</f>
        <v>2195800</v>
      </c>
      <c r="R565" s="505">
        <f>R566+R567+R568</f>
        <v>2195800</v>
      </c>
      <c r="S565" s="506"/>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c r="DG565" s="38"/>
      <c r="DH565" s="38"/>
      <c r="DI565" s="38"/>
      <c r="DJ565" s="38"/>
      <c r="DK565" s="38"/>
      <c r="DL565" s="38"/>
      <c r="DM565" s="38"/>
      <c r="DN565" s="38"/>
      <c r="DO565" s="38"/>
      <c r="DP565" s="38"/>
      <c r="DQ565" s="38"/>
      <c r="DR565" s="38"/>
      <c r="DS565" s="38"/>
      <c r="DT565" s="38"/>
      <c r="DU565" s="38"/>
      <c r="DV565" s="38"/>
      <c r="DW565" s="38"/>
      <c r="DX565" s="38"/>
      <c r="DY565" s="38"/>
      <c r="DZ565" s="38"/>
      <c r="EA565" s="38"/>
      <c r="EB565" s="38"/>
      <c r="EC565" s="38"/>
      <c r="ED565" s="38"/>
      <c r="EE565" s="38"/>
      <c r="EF565" s="38"/>
      <c r="EG565" s="38"/>
      <c r="EH565" s="38"/>
      <c r="EI565" s="38"/>
      <c r="EJ565" s="38"/>
      <c r="EK565" s="38"/>
      <c r="EL565" s="38"/>
      <c r="EM565" s="38"/>
      <c r="EN565" s="38"/>
      <c r="EO565" s="38"/>
      <c r="EP565" s="38"/>
      <c r="EQ565" s="38"/>
      <c r="ER565" s="38"/>
      <c r="ES565" s="38"/>
      <c r="ET565" s="38"/>
      <c r="EU565" s="38"/>
      <c r="EV565" s="38"/>
      <c r="EW565" s="38"/>
      <c r="EX565" s="38"/>
      <c r="EY565" s="38"/>
      <c r="EZ565" s="38"/>
      <c r="FA565" s="38"/>
      <c r="FB565" s="38"/>
      <c r="FC565" s="38"/>
      <c r="FD565" s="38"/>
      <c r="FE565" s="38"/>
      <c r="FF565" s="38"/>
      <c r="FG565" s="38"/>
      <c r="FH565" s="38"/>
      <c r="FI565" s="38"/>
      <c r="FJ565" s="38"/>
      <c r="FK565" s="38"/>
      <c r="FL565" s="38"/>
      <c r="FM565" s="38"/>
      <c r="FN565" s="38"/>
      <c r="FO565" s="38"/>
      <c r="FP565" s="38"/>
      <c r="FQ565" s="38"/>
      <c r="FR565" s="38"/>
      <c r="FS565" s="38"/>
      <c r="FT565" s="38"/>
      <c r="FU565" s="38"/>
      <c r="FV565" s="38"/>
      <c r="FW565" s="38"/>
      <c r="FX565" s="38"/>
      <c r="FY565" s="38"/>
      <c r="FZ565" s="38"/>
      <c r="GA565" s="38"/>
      <c r="GB565" s="38"/>
      <c r="GC565" s="38"/>
      <c r="GD565" s="38"/>
      <c r="GE565" s="38"/>
      <c r="GF565" s="38"/>
      <c r="GG565" s="38"/>
      <c r="GH565" s="38"/>
      <c r="GI565" s="38"/>
      <c r="GJ565" s="38"/>
      <c r="GK565" s="38"/>
      <c r="GL565" s="38"/>
      <c r="GM565" s="38"/>
      <c r="GN565" s="38"/>
      <c r="GO565" s="38"/>
      <c r="GP565" s="38"/>
      <c r="GQ565" s="38"/>
      <c r="GR565" s="38"/>
      <c r="GS565" s="38"/>
      <c r="GT565" s="38"/>
      <c r="GU565" s="38"/>
      <c r="GV565" s="38"/>
      <c r="GW565" s="38"/>
      <c r="GX565" s="38"/>
      <c r="GY565" s="38"/>
      <c r="GZ565" s="38"/>
      <c r="HA565" s="38"/>
      <c r="HB565" s="38"/>
      <c r="HC565" s="38"/>
      <c r="HD565" s="38"/>
      <c r="HE565" s="38"/>
      <c r="HF565" s="38"/>
      <c r="HG565" s="38"/>
      <c r="HH565" s="38"/>
      <c r="HI565" s="38"/>
      <c r="HJ565" s="38"/>
      <c r="HK565" s="38"/>
      <c r="HL565" s="38"/>
      <c r="HM565" s="38"/>
      <c r="HN565" s="38"/>
      <c r="HO565" s="38"/>
      <c r="HP565" s="38"/>
      <c r="HQ565" s="38"/>
      <c r="HR565" s="38"/>
      <c r="HS565" s="38"/>
      <c r="HT565" s="38"/>
      <c r="HU565" s="38"/>
      <c r="HV565" s="38"/>
      <c r="HW565" s="38"/>
      <c r="HX565" s="38"/>
      <c r="HY565" s="38"/>
      <c r="HZ565" s="38"/>
      <c r="IA565" s="38"/>
      <c r="IB565" s="38"/>
      <c r="IC565" s="38"/>
      <c r="ID565" s="38"/>
      <c r="IE565" s="38"/>
      <c r="IF565" s="38"/>
      <c r="IG565" s="38"/>
      <c r="IH565" s="38"/>
      <c r="II565" s="38"/>
      <c r="IJ565" s="38"/>
      <c r="IK565" s="38"/>
      <c r="IL565" s="38"/>
      <c r="IM565" s="38"/>
      <c r="IN565" s="38"/>
      <c r="IO565" s="38"/>
      <c r="IP565" s="38"/>
      <c r="IQ565" s="38"/>
      <c r="IR565" s="38"/>
      <c r="IS565" s="38"/>
      <c r="IT565" s="38"/>
      <c r="IU565" s="38"/>
      <c r="IV565" s="38"/>
      <c r="IW565" s="38"/>
      <c r="IX565" s="38"/>
      <c r="IY565" s="38"/>
      <c r="IZ565" s="38"/>
      <c r="JA565" s="38"/>
      <c r="JB565" s="38"/>
      <c r="JC565" s="38"/>
      <c r="JD565" s="38"/>
      <c r="JE565" s="38"/>
      <c r="JF565" s="38"/>
      <c r="JG565" s="38"/>
      <c r="JH565" s="38"/>
      <c r="JI565" s="38"/>
      <c r="JJ565" s="38"/>
      <c r="JK565" s="38"/>
      <c r="JL565" s="38"/>
      <c r="JM565" s="38"/>
      <c r="JN565" s="38"/>
      <c r="JO565" s="38"/>
      <c r="JP565" s="38"/>
      <c r="JQ565" s="38"/>
      <c r="JR565" s="38"/>
      <c r="JS565" s="38"/>
      <c r="JT565" s="38"/>
      <c r="JU565" s="38"/>
      <c r="JV565" s="38"/>
      <c r="JW565" s="38"/>
      <c r="JX565" s="38"/>
      <c r="JY565" s="38"/>
      <c r="JZ565" s="38"/>
      <c r="KA565" s="38"/>
      <c r="KB565" s="38"/>
      <c r="KC565" s="38"/>
      <c r="KD565" s="38"/>
      <c r="KE565" s="38"/>
      <c r="KF565" s="38"/>
      <c r="KG565" s="38"/>
      <c r="KH565" s="38"/>
      <c r="KI565" s="38"/>
      <c r="KJ565" s="38"/>
      <c r="KK565" s="38"/>
      <c r="KL565" s="38"/>
      <c r="KM565" s="38"/>
      <c r="KN565" s="38"/>
      <c r="KO565" s="38"/>
      <c r="KP565" s="38"/>
      <c r="KQ565" s="38"/>
      <c r="KR565" s="38"/>
      <c r="KS565" s="38"/>
      <c r="KT565" s="38"/>
      <c r="KU565" s="38"/>
      <c r="KV565" s="38"/>
      <c r="KW565" s="38"/>
      <c r="KX565" s="38"/>
      <c r="KY565" s="38"/>
      <c r="KZ565" s="38"/>
      <c r="LA565" s="38"/>
      <c r="LB565" s="38"/>
      <c r="LC565" s="38"/>
      <c r="LD565" s="38"/>
      <c r="LE565" s="38"/>
      <c r="LF565" s="38"/>
      <c r="LG565" s="38"/>
      <c r="LH565" s="38"/>
      <c r="LI565" s="38"/>
      <c r="LJ565" s="38"/>
      <c r="LK565" s="38"/>
      <c r="LL565" s="38"/>
      <c r="LM565" s="38"/>
      <c r="LN565" s="38"/>
      <c r="LO565" s="38"/>
      <c r="LP565" s="38"/>
      <c r="LQ565" s="38"/>
      <c r="LR565" s="38"/>
      <c r="LS565" s="38"/>
      <c r="LT565" s="38"/>
      <c r="LU565" s="38"/>
      <c r="LV565" s="38"/>
      <c r="LW565" s="38"/>
      <c r="LX565" s="38"/>
      <c r="LY565" s="38"/>
      <c r="LZ565" s="38"/>
      <c r="MA565" s="38"/>
      <c r="MB565" s="38"/>
      <c r="MC565" s="38"/>
      <c r="MD565" s="38"/>
      <c r="ME565" s="38"/>
      <c r="MF565" s="38"/>
      <c r="MG565" s="38"/>
      <c r="MH565" s="38"/>
      <c r="MI565" s="38"/>
      <c r="MJ565" s="38"/>
      <c r="MK565" s="38"/>
      <c r="ML565" s="38"/>
      <c r="MM565" s="38"/>
      <c r="MN565" s="38"/>
      <c r="MO565" s="38"/>
      <c r="MP565" s="38"/>
      <c r="MQ565" s="38"/>
      <c r="MR565" s="38"/>
      <c r="MS565" s="38"/>
      <c r="MT565" s="38"/>
      <c r="MU565" s="38"/>
      <c r="MV565" s="38"/>
      <c r="MW565" s="38"/>
      <c r="MX565" s="38"/>
      <c r="MY565" s="38"/>
      <c r="MZ565" s="38"/>
      <c r="NA565" s="38"/>
      <c r="NB565" s="38"/>
      <c r="NC565" s="38"/>
      <c r="ND565" s="38"/>
      <c r="NE565" s="38"/>
      <c r="NF565" s="38"/>
      <c r="NG565" s="38"/>
      <c r="NH565" s="38"/>
      <c r="NI565" s="38"/>
      <c r="NJ565" s="38"/>
      <c r="NK565" s="38"/>
      <c r="NL565" s="38"/>
      <c r="NM565" s="38"/>
      <c r="NN565" s="38"/>
      <c r="NO565" s="38"/>
      <c r="NP565" s="38"/>
      <c r="NQ565" s="38"/>
      <c r="NR565" s="38"/>
      <c r="NS565" s="38"/>
      <c r="NT565" s="38"/>
      <c r="NU565" s="38"/>
      <c r="NV565" s="38"/>
      <c r="NW565" s="38"/>
      <c r="NX565" s="38"/>
      <c r="NY565" s="38"/>
      <c r="NZ565" s="38"/>
      <c r="OA565" s="38"/>
      <c r="OB565" s="38"/>
      <c r="OC565" s="38"/>
      <c r="OD565" s="38"/>
      <c r="OE565" s="38"/>
      <c r="OF565" s="38"/>
      <c r="OG565" s="38"/>
      <c r="OH565" s="38"/>
      <c r="OI565" s="38"/>
      <c r="OJ565" s="38"/>
      <c r="OK565" s="38"/>
      <c r="OL565" s="38"/>
      <c r="OM565" s="38"/>
      <c r="ON565" s="38"/>
      <c r="OO565" s="38"/>
      <c r="OP565" s="38"/>
      <c r="OQ565" s="38"/>
      <c r="OR565" s="38"/>
      <c r="OS565" s="38"/>
      <c r="OT565" s="38"/>
      <c r="OU565" s="38"/>
      <c r="OV565" s="38"/>
      <c r="OW565" s="38"/>
      <c r="OX565" s="38"/>
      <c r="OY565" s="38"/>
      <c r="OZ565" s="38"/>
      <c r="PA565" s="38"/>
      <c r="PB565" s="38"/>
      <c r="PC565" s="38"/>
      <c r="PD565" s="38"/>
      <c r="PE565" s="38"/>
      <c r="PF565" s="38"/>
      <c r="PG565" s="38"/>
      <c r="PH565" s="38"/>
      <c r="PI565" s="38"/>
      <c r="PJ565" s="38"/>
      <c r="PK565" s="38"/>
      <c r="PL565" s="38"/>
      <c r="PM565" s="38"/>
      <c r="PN565" s="38"/>
      <c r="PO565" s="38"/>
      <c r="PP565" s="38"/>
      <c r="PQ565" s="38"/>
      <c r="PR565" s="38"/>
      <c r="PS565" s="38"/>
      <c r="PT565" s="38"/>
      <c r="PU565" s="38"/>
      <c r="PV565" s="38"/>
      <c r="PW565" s="38"/>
      <c r="PX565" s="38"/>
      <c r="PY565" s="38"/>
      <c r="PZ565" s="38"/>
      <c r="QA565" s="38"/>
      <c r="QB565" s="38"/>
      <c r="QC565" s="38"/>
      <c r="QD565" s="38"/>
      <c r="QE565" s="38"/>
      <c r="QF565" s="38"/>
      <c r="QG565" s="38"/>
      <c r="QH565" s="38"/>
      <c r="QI565" s="38"/>
      <c r="QJ565" s="38"/>
      <c r="QK565" s="38"/>
      <c r="QL565" s="38"/>
      <c r="QM565" s="38"/>
      <c r="QN565" s="38"/>
      <c r="QO565" s="38"/>
      <c r="QP565" s="38"/>
      <c r="QQ565" s="38"/>
      <c r="QR565" s="38"/>
      <c r="QS565" s="38"/>
      <c r="QT565" s="38"/>
      <c r="QU565" s="38"/>
      <c r="QV565" s="38"/>
      <c r="QW565" s="38"/>
      <c r="QX565" s="38"/>
      <c r="QY565" s="38"/>
      <c r="QZ565" s="38"/>
      <c r="RA565" s="38"/>
      <c r="RB565" s="38"/>
      <c r="RC565" s="38"/>
      <c r="RD565" s="38"/>
      <c r="RE565" s="38"/>
      <c r="RF565" s="38"/>
      <c r="RG565" s="38"/>
      <c r="RH565" s="38"/>
      <c r="RI565" s="38"/>
      <c r="RJ565" s="38"/>
      <c r="RK565" s="38"/>
      <c r="RL565" s="38"/>
      <c r="RM565" s="38"/>
      <c r="RN565" s="38"/>
      <c r="RO565" s="38"/>
      <c r="RP565" s="38"/>
      <c r="RQ565" s="38"/>
      <c r="RR565" s="38"/>
      <c r="RS565" s="38"/>
      <c r="RT565" s="38"/>
      <c r="RU565" s="38"/>
      <c r="RV565" s="38"/>
      <c r="RW565" s="38"/>
      <c r="RX565" s="38"/>
      <c r="RY565" s="38"/>
      <c r="RZ565" s="38"/>
      <c r="SA565" s="38"/>
      <c r="SB565" s="38"/>
      <c r="SC565" s="38"/>
      <c r="SD565" s="38"/>
      <c r="SE565" s="38"/>
      <c r="SF565" s="38"/>
      <c r="SG565" s="38"/>
      <c r="SH565" s="38"/>
      <c r="SI565" s="38"/>
      <c r="SJ565" s="38"/>
      <c r="SK565" s="38"/>
      <c r="SL565" s="38"/>
      <c r="SM565" s="38"/>
      <c r="SN565" s="38"/>
      <c r="SO565" s="38"/>
      <c r="SP565" s="38"/>
      <c r="SQ565" s="38"/>
      <c r="SR565" s="38"/>
      <c r="SS565" s="38"/>
      <c r="ST565" s="38"/>
      <c r="SU565" s="38"/>
      <c r="SV565" s="38"/>
      <c r="SW565" s="38"/>
      <c r="SX565" s="38"/>
      <c r="SY565" s="38"/>
      <c r="SZ565" s="38"/>
      <c r="TA565" s="38"/>
      <c r="TB565" s="38"/>
      <c r="TC565" s="38"/>
      <c r="TD565" s="38"/>
      <c r="TE565" s="38"/>
      <c r="TF565" s="38"/>
      <c r="TG565" s="38"/>
      <c r="TH565" s="38"/>
      <c r="TI565" s="38"/>
      <c r="TJ565" s="38"/>
      <c r="TK565" s="38"/>
      <c r="TL565" s="38"/>
      <c r="TM565" s="38"/>
      <c r="TN565" s="38"/>
      <c r="TO565" s="38"/>
      <c r="TP565" s="38"/>
      <c r="TQ565" s="38"/>
      <c r="TR565" s="38"/>
      <c r="TS565" s="38"/>
      <c r="TT565" s="38"/>
      <c r="TU565" s="38"/>
      <c r="TV565" s="38"/>
      <c r="TW565" s="38"/>
      <c r="TX565" s="38"/>
      <c r="TY565" s="38"/>
      <c r="TZ565" s="38"/>
      <c r="UA565" s="38"/>
      <c r="UB565" s="38"/>
      <c r="UC565" s="38"/>
      <c r="UD565" s="38"/>
      <c r="UE565" s="38"/>
      <c r="UF565" s="38"/>
      <c r="UG565" s="38"/>
      <c r="UH565" s="38"/>
      <c r="UI565" s="38"/>
      <c r="UJ565" s="38"/>
      <c r="UK565" s="38"/>
      <c r="UL565" s="38"/>
      <c r="UM565" s="38"/>
      <c r="UN565" s="38"/>
      <c r="UO565" s="38"/>
      <c r="UP565" s="38"/>
      <c r="UQ565" s="38"/>
      <c r="UR565" s="38"/>
      <c r="US565" s="38"/>
      <c r="UT565" s="38"/>
      <c r="UU565" s="38"/>
      <c r="UV565" s="38"/>
      <c r="UW565" s="38"/>
      <c r="UX565" s="38"/>
      <c r="UY565" s="38"/>
      <c r="UZ565" s="38"/>
      <c r="VA565" s="38"/>
      <c r="VB565" s="38"/>
      <c r="VC565" s="38"/>
      <c r="VD565" s="38"/>
      <c r="VE565" s="38"/>
      <c r="VF565" s="38"/>
      <c r="VG565" s="38"/>
      <c r="VH565" s="38"/>
      <c r="VI565" s="38"/>
      <c r="VJ565" s="38"/>
      <c r="VK565" s="38"/>
      <c r="VL565" s="38"/>
      <c r="VM565" s="38"/>
      <c r="VN565" s="38"/>
      <c r="VO565" s="38"/>
      <c r="VP565" s="38"/>
      <c r="VQ565" s="38"/>
      <c r="VR565" s="38"/>
      <c r="VS565" s="38"/>
      <c r="VT565" s="38"/>
      <c r="VU565" s="38"/>
      <c r="VV565" s="38"/>
      <c r="VW565" s="38"/>
      <c r="VX565" s="38"/>
      <c r="VY565" s="38"/>
      <c r="VZ565" s="38"/>
      <c r="WA565" s="38"/>
      <c r="WB565" s="38"/>
      <c r="WC565" s="38"/>
      <c r="WD565" s="38"/>
    </row>
    <row r="566" spans="1:602" s="37" customFormat="1" ht="18" customHeight="1">
      <c r="A566" s="507"/>
      <c r="B566" s="72"/>
      <c r="C566" s="530"/>
      <c r="D566" s="531"/>
      <c r="E566" s="574"/>
      <c r="F566" s="57"/>
      <c r="G566" s="526"/>
      <c r="H566" s="649"/>
      <c r="I566" s="575" t="s">
        <v>3</v>
      </c>
      <c r="J566" s="575" t="s">
        <v>7</v>
      </c>
      <c r="K566" s="533" t="s">
        <v>1051</v>
      </c>
      <c r="L566" s="276" t="s">
        <v>150</v>
      </c>
      <c r="M566" s="520">
        <v>1323000</v>
      </c>
      <c r="N566" s="520">
        <v>910564.95</v>
      </c>
      <c r="O566" s="520">
        <v>1551000</v>
      </c>
      <c r="P566" s="534">
        <v>1551000</v>
      </c>
      <c r="Q566" s="520">
        <v>1551000</v>
      </c>
      <c r="R566" s="520">
        <v>1551000</v>
      </c>
      <c r="S566" s="535">
        <v>3</v>
      </c>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c r="DG566" s="38"/>
      <c r="DH566" s="38"/>
      <c r="DI566" s="38"/>
      <c r="DJ566" s="38"/>
      <c r="DK566" s="38"/>
      <c r="DL566" s="38"/>
      <c r="DM566" s="38"/>
      <c r="DN566" s="38"/>
      <c r="DO566" s="38"/>
      <c r="DP566" s="38"/>
      <c r="DQ566" s="38"/>
      <c r="DR566" s="38"/>
      <c r="DS566" s="38"/>
      <c r="DT566" s="38"/>
      <c r="DU566" s="38"/>
      <c r="DV566" s="38"/>
      <c r="DW566" s="38"/>
      <c r="DX566" s="38"/>
      <c r="DY566" s="38"/>
      <c r="DZ566" s="38"/>
      <c r="EA566" s="38"/>
      <c r="EB566" s="38"/>
      <c r="EC566" s="38"/>
      <c r="ED566" s="38"/>
      <c r="EE566" s="38"/>
      <c r="EF566" s="38"/>
      <c r="EG566" s="38"/>
      <c r="EH566" s="38"/>
      <c r="EI566" s="38"/>
      <c r="EJ566" s="38"/>
      <c r="EK566" s="38"/>
      <c r="EL566" s="38"/>
      <c r="EM566" s="38"/>
      <c r="EN566" s="38"/>
      <c r="EO566" s="38"/>
      <c r="EP566" s="38"/>
      <c r="EQ566" s="38"/>
      <c r="ER566" s="38"/>
      <c r="ES566" s="38"/>
      <c r="ET566" s="38"/>
      <c r="EU566" s="38"/>
      <c r="EV566" s="38"/>
      <c r="EW566" s="38"/>
      <c r="EX566" s="38"/>
      <c r="EY566" s="38"/>
      <c r="EZ566" s="38"/>
      <c r="FA566" s="38"/>
      <c r="FB566" s="38"/>
      <c r="FC566" s="38"/>
      <c r="FD566" s="38"/>
      <c r="FE566" s="38"/>
      <c r="FF566" s="38"/>
      <c r="FG566" s="38"/>
      <c r="FH566" s="38"/>
      <c r="FI566" s="38"/>
      <c r="FJ566" s="38"/>
      <c r="FK566" s="38"/>
      <c r="FL566" s="38"/>
      <c r="FM566" s="38"/>
      <c r="FN566" s="38"/>
      <c r="FO566" s="38"/>
      <c r="FP566" s="38"/>
      <c r="FQ566" s="38"/>
      <c r="FR566" s="38"/>
      <c r="FS566" s="38"/>
      <c r="FT566" s="38"/>
      <c r="FU566" s="38"/>
      <c r="FV566" s="38"/>
      <c r="FW566" s="38"/>
      <c r="FX566" s="38"/>
      <c r="FY566" s="38"/>
      <c r="FZ566" s="38"/>
      <c r="GA566" s="38"/>
      <c r="GB566" s="38"/>
      <c r="GC566" s="38"/>
      <c r="GD566" s="38"/>
      <c r="GE566" s="38"/>
      <c r="GF566" s="38"/>
      <c r="GG566" s="38"/>
      <c r="GH566" s="38"/>
      <c r="GI566" s="38"/>
      <c r="GJ566" s="38"/>
      <c r="GK566" s="38"/>
      <c r="GL566" s="38"/>
      <c r="GM566" s="38"/>
      <c r="GN566" s="38"/>
      <c r="GO566" s="38"/>
      <c r="GP566" s="38"/>
      <c r="GQ566" s="38"/>
      <c r="GR566" s="38"/>
      <c r="GS566" s="38"/>
      <c r="GT566" s="38"/>
      <c r="GU566" s="38"/>
      <c r="GV566" s="38"/>
      <c r="GW566" s="38"/>
      <c r="GX566" s="38"/>
      <c r="GY566" s="38"/>
      <c r="GZ566" s="38"/>
      <c r="HA566" s="38"/>
      <c r="HB566" s="38"/>
      <c r="HC566" s="38"/>
      <c r="HD566" s="38"/>
      <c r="HE566" s="38"/>
      <c r="HF566" s="38"/>
      <c r="HG566" s="38"/>
      <c r="HH566" s="38"/>
      <c r="HI566" s="38"/>
      <c r="HJ566" s="38"/>
      <c r="HK566" s="38"/>
      <c r="HL566" s="38"/>
      <c r="HM566" s="38"/>
      <c r="HN566" s="38"/>
      <c r="HO566" s="38"/>
      <c r="HP566" s="38"/>
      <c r="HQ566" s="38"/>
      <c r="HR566" s="38"/>
      <c r="HS566" s="38"/>
      <c r="HT566" s="38"/>
      <c r="HU566" s="38"/>
      <c r="HV566" s="38"/>
      <c r="HW566" s="38"/>
      <c r="HX566" s="38"/>
      <c r="HY566" s="38"/>
      <c r="HZ566" s="38"/>
      <c r="IA566" s="38"/>
      <c r="IB566" s="38"/>
      <c r="IC566" s="38"/>
      <c r="ID566" s="38"/>
      <c r="IE566" s="38"/>
      <c r="IF566" s="38"/>
      <c r="IG566" s="38"/>
      <c r="IH566" s="38"/>
      <c r="II566" s="38"/>
      <c r="IJ566" s="38"/>
      <c r="IK566" s="38"/>
      <c r="IL566" s="38"/>
      <c r="IM566" s="38"/>
      <c r="IN566" s="38"/>
      <c r="IO566" s="38"/>
      <c r="IP566" s="38"/>
      <c r="IQ566" s="38"/>
      <c r="IR566" s="38"/>
      <c r="IS566" s="38"/>
      <c r="IT566" s="38"/>
      <c r="IU566" s="38"/>
      <c r="IV566" s="38"/>
      <c r="IW566" s="38"/>
      <c r="IX566" s="38"/>
      <c r="IY566" s="38"/>
      <c r="IZ566" s="38"/>
      <c r="JA566" s="38"/>
      <c r="JB566" s="38"/>
      <c r="JC566" s="38"/>
      <c r="JD566" s="38"/>
      <c r="JE566" s="38"/>
      <c r="JF566" s="38"/>
      <c r="JG566" s="38"/>
      <c r="JH566" s="38"/>
      <c r="JI566" s="38"/>
      <c r="JJ566" s="38"/>
      <c r="JK566" s="38"/>
      <c r="JL566" s="38"/>
      <c r="JM566" s="38"/>
      <c r="JN566" s="38"/>
      <c r="JO566" s="38"/>
      <c r="JP566" s="38"/>
      <c r="JQ566" s="38"/>
      <c r="JR566" s="38"/>
      <c r="JS566" s="38"/>
      <c r="JT566" s="38"/>
      <c r="JU566" s="38"/>
      <c r="JV566" s="38"/>
      <c r="JW566" s="38"/>
      <c r="JX566" s="38"/>
      <c r="JY566" s="38"/>
      <c r="JZ566" s="38"/>
      <c r="KA566" s="38"/>
      <c r="KB566" s="38"/>
      <c r="KC566" s="38"/>
      <c r="KD566" s="38"/>
      <c r="KE566" s="38"/>
      <c r="KF566" s="38"/>
      <c r="KG566" s="38"/>
      <c r="KH566" s="38"/>
      <c r="KI566" s="38"/>
      <c r="KJ566" s="38"/>
      <c r="KK566" s="38"/>
      <c r="KL566" s="38"/>
      <c r="KM566" s="38"/>
      <c r="KN566" s="38"/>
      <c r="KO566" s="38"/>
      <c r="KP566" s="38"/>
      <c r="KQ566" s="38"/>
      <c r="KR566" s="38"/>
      <c r="KS566" s="38"/>
      <c r="KT566" s="38"/>
      <c r="KU566" s="38"/>
      <c r="KV566" s="38"/>
      <c r="KW566" s="38"/>
      <c r="KX566" s="38"/>
      <c r="KY566" s="38"/>
      <c r="KZ566" s="38"/>
      <c r="LA566" s="38"/>
      <c r="LB566" s="38"/>
      <c r="LC566" s="38"/>
      <c r="LD566" s="38"/>
      <c r="LE566" s="38"/>
      <c r="LF566" s="38"/>
      <c r="LG566" s="38"/>
      <c r="LH566" s="38"/>
      <c r="LI566" s="38"/>
      <c r="LJ566" s="38"/>
      <c r="LK566" s="38"/>
      <c r="LL566" s="38"/>
      <c r="LM566" s="38"/>
      <c r="LN566" s="38"/>
      <c r="LO566" s="38"/>
      <c r="LP566" s="38"/>
      <c r="LQ566" s="38"/>
      <c r="LR566" s="38"/>
      <c r="LS566" s="38"/>
      <c r="LT566" s="38"/>
      <c r="LU566" s="38"/>
      <c r="LV566" s="38"/>
      <c r="LW566" s="38"/>
      <c r="LX566" s="38"/>
      <c r="LY566" s="38"/>
      <c r="LZ566" s="38"/>
      <c r="MA566" s="38"/>
      <c r="MB566" s="38"/>
      <c r="MC566" s="38"/>
      <c r="MD566" s="38"/>
      <c r="ME566" s="38"/>
      <c r="MF566" s="38"/>
      <c r="MG566" s="38"/>
      <c r="MH566" s="38"/>
      <c r="MI566" s="38"/>
      <c r="MJ566" s="38"/>
      <c r="MK566" s="38"/>
      <c r="ML566" s="38"/>
      <c r="MM566" s="38"/>
      <c r="MN566" s="38"/>
      <c r="MO566" s="38"/>
      <c r="MP566" s="38"/>
      <c r="MQ566" s="38"/>
      <c r="MR566" s="38"/>
      <c r="MS566" s="38"/>
      <c r="MT566" s="38"/>
      <c r="MU566" s="38"/>
      <c r="MV566" s="38"/>
      <c r="MW566" s="38"/>
      <c r="MX566" s="38"/>
      <c r="MY566" s="38"/>
      <c r="MZ566" s="38"/>
      <c r="NA566" s="38"/>
      <c r="NB566" s="38"/>
      <c r="NC566" s="38"/>
      <c r="ND566" s="38"/>
      <c r="NE566" s="38"/>
      <c r="NF566" s="38"/>
      <c r="NG566" s="38"/>
      <c r="NH566" s="38"/>
      <c r="NI566" s="38"/>
      <c r="NJ566" s="38"/>
      <c r="NK566" s="38"/>
      <c r="NL566" s="38"/>
      <c r="NM566" s="38"/>
      <c r="NN566" s="38"/>
      <c r="NO566" s="38"/>
      <c r="NP566" s="38"/>
      <c r="NQ566" s="38"/>
      <c r="NR566" s="38"/>
      <c r="NS566" s="38"/>
      <c r="NT566" s="38"/>
      <c r="NU566" s="38"/>
      <c r="NV566" s="38"/>
      <c r="NW566" s="38"/>
      <c r="NX566" s="38"/>
      <c r="NY566" s="38"/>
      <c r="NZ566" s="38"/>
      <c r="OA566" s="38"/>
      <c r="OB566" s="38"/>
      <c r="OC566" s="38"/>
      <c r="OD566" s="38"/>
      <c r="OE566" s="38"/>
      <c r="OF566" s="38"/>
      <c r="OG566" s="38"/>
      <c r="OH566" s="38"/>
      <c r="OI566" s="38"/>
      <c r="OJ566" s="38"/>
      <c r="OK566" s="38"/>
      <c r="OL566" s="38"/>
      <c r="OM566" s="38"/>
      <c r="ON566" s="38"/>
      <c r="OO566" s="38"/>
      <c r="OP566" s="38"/>
      <c r="OQ566" s="38"/>
      <c r="OR566" s="38"/>
      <c r="OS566" s="38"/>
      <c r="OT566" s="38"/>
      <c r="OU566" s="38"/>
      <c r="OV566" s="38"/>
      <c r="OW566" s="38"/>
      <c r="OX566" s="38"/>
      <c r="OY566" s="38"/>
      <c r="OZ566" s="38"/>
      <c r="PA566" s="38"/>
      <c r="PB566" s="38"/>
      <c r="PC566" s="38"/>
      <c r="PD566" s="38"/>
      <c r="PE566" s="38"/>
      <c r="PF566" s="38"/>
      <c r="PG566" s="38"/>
      <c r="PH566" s="38"/>
      <c r="PI566" s="38"/>
      <c r="PJ566" s="38"/>
      <c r="PK566" s="38"/>
      <c r="PL566" s="38"/>
      <c r="PM566" s="38"/>
      <c r="PN566" s="38"/>
      <c r="PO566" s="38"/>
      <c r="PP566" s="38"/>
      <c r="PQ566" s="38"/>
      <c r="PR566" s="38"/>
      <c r="PS566" s="38"/>
      <c r="PT566" s="38"/>
      <c r="PU566" s="38"/>
      <c r="PV566" s="38"/>
      <c r="PW566" s="38"/>
      <c r="PX566" s="38"/>
      <c r="PY566" s="38"/>
      <c r="PZ566" s="38"/>
      <c r="QA566" s="38"/>
      <c r="QB566" s="38"/>
      <c r="QC566" s="38"/>
      <c r="QD566" s="38"/>
      <c r="QE566" s="38"/>
      <c r="QF566" s="38"/>
      <c r="QG566" s="38"/>
      <c r="QH566" s="38"/>
      <c r="QI566" s="38"/>
      <c r="QJ566" s="38"/>
      <c r="QK566" s="38"/>
      <c r="QL566" s="38"/>
      <c r="QM566" s="38"/>
      <c r="QN566" s="38"/>
      <c r="QO566" s="38"/>
      <c r="QP566" s="38"/>
      <c r="QQ566" s="38"/>
      <c r="QR566" s="38"/>
      <c r="QS566" s="38"/>
      <c r="QT566" s="38"/>
      <c r="QU566" s="38"/>
      <c r="QV566" s="38"/>
      <c r="QW566" s="38"/>
      <c r="QX566" s="38"/>
      <c r="QY566" s="38"/>
      <c r="QZ566" s="38"/>
      <c r="RA566" s="38"/>
      <c r="RB566" s="38"/>
      <c r="RC566" s="38"/>
      <c r="RD566" s="38"/>
      <c r="RE566" s="38"/>
      <c r="RF566" s="38"/>
      <c r="RG566" s="38"/>
      <c r="RH566" s="38"/>
      <c r="RI566" s="38"/>
      <c r="RJ566" s="38"/>
      <c r="RK566" s="38"/>
      <c r="RL566" s="38"/>
      <c r="RM566" s="38"/>
      <c r="RN566" s="38"/>
      <c r="RO566" s="38"/>
      <c r="RP566" s="38"/>
      <c r="RQ566" s="38"/>
      <c r="RR566" s="38"/>
      <c r="RS566" s="38"/>
      <c r="RT566" s="38"/>
      <c r="RU566" s="38"/>
      <c r="RV566" s="38"/>
      <c r="RW566" s="38"/>
      <c r="RX566" s="38"/>
      <c r="RY566" s="38"/>
      <c r="RZ566" s="38"/>
      <c r="SA566" s="38"/>
      <c r="SB566" s="38"/>
      <c r="SC566" s="38"/>
      <c r="SD566" s="38"/>
      <c r="SE566" s="38"/>
      <c r="SF566" s="38"/>
      <c r="SG566" s="38"/>
      <c r="SH566" s="38"/>
      <c r="SI566" s="38"/>
      <c r="SJ566" s="38"/>
      <c r="SK566" s="38"/>
      <c r="SL566" s="38"/>
      <c r="SM566" s="38"/>
      <c r="SN566" s="38"/>
      <c r="SO566" s="38"/>
      <c r="SP566" s="38"/>
      <c r="SQ566" s="38"/>
      <c r="SR566" s="38"/>
      <c r="SS566" s="38"/>
      <c r="ST566" s="38"/>
      <c r="SU566" s="38"/>
      <c r="SV566" s="38"/>
      <c r="SW566" s="38"/>
      <c r="SX566" s="38"/>
      <c r="SY566" s="38"/>
      <c r="SZ566" s="38"/>
      <c r="TA566" s="38"/>
      <c r="TB566" s="38"/>
      <c r="TC566" s="38"/>
      <c r="TD566" s="38"/>
      <c r="TE566" s="38"/>
      <c r="TF566" s="38"/>
      <c r="TG566" s="38"/>
      <c r="TH566" s="38"/>
      <c r="TI566" s="38"/>
      <c r="TJ566" s="38"/>
      <c r="TK566" s="38"/>
      <c r="TL566" s="38"/>
      <c r="TM566" s="38"/>
      <c r="TN566" s="38"/>
      <c r="TO566" s="38"/>
      <c r="TP566" s="38"/>
      <c r="TQ566" s="38"/>
      <c r="TR566" s="38"/>
      <c r="TS566" s="38"/>
      <c r="TT566" s="38"/>
      <c r="TU566" s="38"/>
      <c r="TV566" s="38"/>
      <c r="TW566" s="38"/>
      <c r="TX566" s="38"/>
      <c r="TY566" s="38"/>
      <c r="TZ566" s="38"/>
      <c r="UA566" s="38"/>
      <c r="UB566" s="38"/>
      <c r="UC566" s="38"/>
      <c r="UD566" s="38"/>
      <c r="UE566" s="38"/>
      <c r="UF566" s="38"/>
      <c r="UG566" s="38"/>
      <c r="UH566" s="38"/>
      <c r="UI566" s="38"/>
      <c r="UJ566" s="38"/>
      <c r="UK566" s="38"/>
      <c r="UL566" s="38"/>
      <c r="UM566" s="38"/>
      <c r="UN566" s="38"/>
      <c r="UO566" s="38"/>
      <c r="UP566" s="38"/>
      <c r="UQ566" s="38"/>
      <c r="UR566" s="38"/>
      <c r="US566" s="38"/>
      <c r="UT566" s="38"/>
      <c r="UU566" s="38"/>
      <c r="UV566" s="38"/>
      <c r="UW566" s="38"/>
      <c r="UX566" s="38"/>
      <c r="UY566" s="38"/>
      <c r="UZ566" s="38"/>
      <c r="VA566" s="38"/>
      <c r="VB566" s="38"/>
      <c r="VC566" s="38"/>
      <c r="VD566" s="38"/>
      <c r="VE566" s="38"/>
      <c r="VF566" s="38"/>
      <c r="VG566" s="38"/>
      <c r="VH566" s="38"/>
      <c r="VI566" s="38"/>
      <c r="VJ566" s="38"/>
      <c r="VK566" s="38"/>
      <c r="VL566" s="38"/>
      <c r="VM566" s="38"/>
      <c r="VN566" s="38"/>
      <c r="VO566" s="38"/>
      <c r="VP566" s="38"/>
      <c r="VQ566" s="38"/>
      <c r="VR566" s="38"/>
      <c r="VS566" s="38"/>
      <c r="VT566" s="38"/>
      <c r="VU566" s="38"/>
      <c r="VV566" s="38"/>
      <c r="VW566" s="38"/>
      <c r="VX566" s="38"/>
      <c r="VY566" s="38"/>
      <c r="VZ566" s="38"/>
      <c r="WA566" s="38"/>
      <c r="WB566" s="38"/>
      <c r="WC566" s="38"/>
      <c r="WD566" s="38"/>
    </row>
    <row r="567" spans="1:602" s="37" customFormat="1" ht="18" customHeight="1">
      <c r="A567" s="507"/>
      <c r="B567" s="72"/>
      <c r="C567" s="530"/>
      <c r="D567" s="531"/>
      <c r="E567" s="55" t="s">
        <v>1052</v>
      </c>
      <c r="F567" s="55" t="s">
        <v>136</v>
      </c>
      <c r="G567" s="518">
        <v>41275</v>
      </c>
      <c r="H567" s="55" t="s">
        <v>137</v>
      </c>
      <c r="I567" s="575" t="s">
        <v>3</v>
      </c>
      <c r="J567" s="575" t="s">
        <v>7</v>
      </c>
      <c r="K567" s="533" t="s">
        <v>1051</v>
      </c>
      <c r="L567" s="276" t="s">
        <v>75</v>
      </c>
      <c r="M567" s="520">
        <v>399000</v>
      </c>
      <c r="N567" s="520">
        <v>270411.19</v>
      </c>
      <c r="O567" s="520">
        <v>469000</v>
      </c>
      <c r="P567" s="534">
        <v>469000</v>
      </c>
      <c r="Q567" s="520">
        <v>469000</v>
      </c>
      <c r="R567" s="520">
        <v>469000</v>
      </c>
      <c r="S567" s="535">
        <v>3</v>
      </c>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c r="DG567" s="38"/>
      <c r="DH567" s="38"/>
      <c r="DI567" s="38"/>
      <c r="DJ567" s="38"/>
      <c r="DK567" s="38"/>
      <c r="DL567" s="38"/>
      <c r="DM567" s="38"/>
      <c r="DN567" s="38"/>
      <c r="DO567" s="38"/>
      <c r="DP567" s="38"/>
      <c r="DQ567" s="38"/>
      <c r="DR567" s="38"/>
      <c r="DS567" s="38"/>
      <c r="DT567" s="38"/>
      <c r="DU567" s="38"/>
      <c r="DV567" s="38"/>
      <c r="DW567" s="38"/>
      <c r="DX567" s="38"/>
      <c r="DY567" s="38"/>
      <c r="DZ567" s="38"/>
      <c r="EA567" s="38"/>
      <c r="EB567" s="38"/>
      <c r="EC567" s="38"/>
      <c r="ED567" s="38"/>
      <c r="EE567" s="38"/>
      <c r="EF567" s="38"/>
      <c r="EG567" s="38"/>
      <c r="EH567" s="38"/>
      <c r="EI567" s="38"/>
      <c r="EJ567" s="38"/>
      <c r="EK567" s="38"/>
      <c r="EL567" s="38"/>
      <c r="EM567" s="38"/>
      <c r="EN567" s="38"/>
      <c r="EO567" s="38"/>
      <c r="EP567" s="38"/>
      <c r="EQ567" s="38"/>
      <c r="ER567" s="38"/>
      <c r="ES567" s="38"/>
      <c r="ET567" s="38"/>
      <c r="EU567" s="38"/>
      <c r="EV567" s="38"/>
      <c r="EW567" s="38"/>
      <c r="EX567" s="38"/>
      <c r="EY567" s="38"/>
      <c r="EZ567" s="38"/>
      <c r="FA567" s="38"/>
      <c r="FB567" s="38"/>
      <c r="FC567" s="38"/>
      <c r="FD567" s="38"/>
      <c r="FE567" s="38"/>
      <c r="FF567" s="38"/>
      <c r="FG567" s="38"/>
      <c r="FH567" s="38"/>
      <c r="FI567" s="38"/>
      <c r="FJ567" s="38"/>
      <c r="FK567" s="38"/>
      <c r="FL567" s="38"/>
      <c r="FM567" s="38"/>
      <c r="FN567" s="38"/>
      <c r="FO567" s="38"/>
      <c r="FP567" s="38"/>
      <c r="FQ567" s="38"/>
      <c r="FR567" s="38"/>
      <c r="FS567" s="38"/>
      <c r="FT567" s="38"/>
      <c r="FU567" s="38"/>
      <c r="FV567" s="38"/>
      <c r="FW567" s="38"/>
      <c r="FX567" s="38"/>
      <c r="FY567" s="38"/>
      <c r="FZ567" s="38"/>
      <c r="GA567" s="38"/>
      <c r="GB567" s="38"/>
      <c r="GC567" s="38"/>
      <c r="GD567" s="38"/>
      <c r="GE567" s="38"/>
      <c r="GF567" s="38"/>
      <c r="GG567" s="38"/>
      <c r="GH567" s="38"/>
      <c r="GI567" s="38"/>
      <c r="GJ567" s="38"/>
      <c r="GK567" s="38"/>
      <c r="GL567" s="38"/>
      <c r="GM567" s="38"/>
      <c r="GN567" s="38"/>
      <c r="GO567" s="38"/>
      <c r="GP567" s="38"/>
      <c r="GQ567" s="38"/>
      <c r="GR567" s="38"/>
      <c r="GS567" s="38"/>
      <c r="GT567" s="38"/>
      <c r="GU567" s="38"/>
      <c r="GV567" s="38"/>
      <c r="GW567" s="38"/>
      <c r="GX567" s="38"/>
      <c r="GY567" s="38"/>
      <c r="GZ567" s="38"/>
      <c r="HA567" s="38"/>
      <c r="HB567" s="38"/>
      <c r="HC567" s="38"/>
      <c r="HD567" s="38"/>
      <c r="HE567" s="38"/>
      <c r="HF567" s="38"/>
      <c r="HG567" s="38"/>
      <c r="HH567" s="38"/>
      <c r="HI567" s="38"/>
      <c r="HJ567" s="38"/>
      <c r="HK567" s="38"/>
      <c r="HL567" s="38"/>
      <c r="HM567" s="38"/>
      <c r="HN567" s="38"/>
      <c r="HO567" s="38"/>
      <c r="HP567" s="38"/>
      <c r="HQ567" s="38"/>
      <c r="HR567" s="38"/>
      <c r="HS567" s="38"/>
      <c r="HT567" s="38"/>
      <c r="HU567" s="38"/>
      <c r="HV567" s="38"/>
      <c r="HW567" s="38"/>
      <c r="HX567" s="38"/>
      <c r="HY567" s="38"/>
      <c r="HZ567" s="38"/>
      <c r="IA567" s="38"/>
      <c r="IB567" s="38"/>
      <c r="IC567" s="38"/>
      <c r="ID567" s="38"/>
      <c r="IE567" s="38"/>
      <c r="IF567" s="38"/>
      <c r="IG567" s="38"/>
      <c r="IH567" s="38"/>
      <c r="II567" s="38"/>
      <c r="IJ567" s="38"/>
      <c r="IK567" s="38"/>
      <c r="IL567" s="38"/>
      <c r="IM567" s="38"/>
      <c r="IN567" s="38"/>
      <c r="IO567" s="38"/>
      <c r="IP567" s="38"/>
      <c r="IQ567" s="38"/>
      <c r="IR567" s="38"/>
      <c r="IS567" s="38"/>
      <c r="IT567" s="38"/>
      <c r="IU567" s="38"/>
      <c r="IV567" s="38"/>
      <c r="IW567" s="38"/>
      <c r="IX567" s="38"/>
      <c r="IY567" s="38"/>
      <c r="IZ567" s="38"/>
      <c r="JA567" s="38"/>
      <c r="JB567" s="38"/>
      <c r="JC567" s="38"/>
      <c r="JD567" s="38"/>
      <c r="JE567" s="38"/>
      <c r="JF567" s="38"/>
      <c r="JG567" s="38"/>
      <c r="JH567" s="38"/>
      <c r="JI567" s="38"/>
      <c r="JJ567" s="38"/>
      <c r="JK567" s="38"/>
      <c r="JL567" s="38"/>
      <c r="JM567" s="38"/>
      <c r="JN567" s="38"/>
      <c r="JO567" s="38"/>
      <c r="JP567" s="38"/>
      <c r="JQ567" s="38"/>
      <c r="JR567" s="38"/>
      <c r="JS567" s="38"/>
      <c r="JT567" s="38"/>
      <c r="JU567" s="38"/>
      <c r="JV567" s="38"/>
      <c r="JW567" s="38"/>
      <c r="JX567" s="38"/>
      <c r="JY567" s="38"/>
      <c r="JZ567" s="38"/>
      <c r="KA567" s="38"/>
      <c r="KB567" s="38"/>
      <c r="KC567" s="38"/>
      <c r="KD567" s="38"/>
      <c r="KE567" s="38"/>
      <c r="KF567" s="38"/>
      <c r="KG567" s="38"/>
      <c r="KH567" s="38"/>
      <c r="KI567" s="38"/>
      <c r="KJ567" s="38"/>
      <c r="KK567" s="38"/>
      <c r="KL567" s="38"/>
      <c r="KM567" s="38"/>
      <c r="KN567" s="38"/>
      <c r="KO567" s="38"/>
      <c r="KP567" s="38"/>
      <c r="KQ567" s="38"/>
      <c r="KR567" s="38"/>
      <c r="KS567" s="38"/>
      <c r="KT567" s="38"/>
      <c r="KU567" s="38"/>
      <c r="KV567" s="38"/>
      <c r="KW567" s="38"/>
      <c r="KX567" s="38"/>
      <c r="KY567" s="38"/>
      <c r="KZ567" s="38"/>
      <c r="LA567" s="38"/>
      <c r="LB567" s="38"/>
      <c r="LC567" s="38"/>
      <c r="LD567" s="38"/>
      <c r="LE567" s="38"/>
      <c r="LF567" s="38"/>
      <c r="LG567" s="38"/>
      <c r="LH567" s="38"/>
      <c r="LI567" s="38"/>
      <c r="LJ567" s="38"/>
      <c r="LK567" s="38"/>
      <c r="LL567" s="38"/>
      <c r="LM567" s="38"/>
      <c r="LN567" s="38"/>
      <c r="LO567" s="38"/>
      <c r="LP567" s="38"/>
      <c r="LQ567" s="38"/>
      <c r="LR567" s="38"/>
      <c r="LS567" s="38"/>
      <c r="LT567" s="38"/>
      <c r="LU567" s="38"/>
      <c r="LV567" s="38"/>
      <c r="LW567" s="38"/>
      <c r="LX567" s="38"/>
      <c r="LY567" s="38"/>
      <c r="LZ567" s="38"/>
      <c r="MA567" s="38"/>
      <c r="MB567" s="38"/>
      <c r="MC567" s="38"/>
      <c r="MD567" s="38"/>
      <c r="ME567" s="38"/>
      <c r="MF567" s="38"/>
      <c r="MG567" s="38"/>
      <c r="MH567" s="38"/>
      <c r="MI567" s="38"/>
      <c r="MJ567" s="38"/>
      <c r="MK567" s="38"/>
      <c r="ML567" s="38"/>
      <c r="MM567" s="38"/>
      <c r="MN567" s="38"/>
      <c r="MO567" s="38"/>
      <c r="MP567" s="38"/>
      <c r="MQ567" s="38"/>
      <c r="MR567" s="38"/>
      <c r="MS567" s="38"/>
      <c r="MT567" s="38"/>
      <c r="MU567" s="38"/>
      <c r="MV567" s="38"/>
      <c r="MW567" s="38"/>
      <c r="MX567" s="38"/>
      <c r="MY567" s="38"/>
      <c r="MZ567" s="38"/>
      <c r="NA567" s="38"/>
      <c r="NB567" s="38"/>
      <c r="NC567" s="38"/>
      <c r="ND567" s="38"/>
      <c r="NE567" s="38"/>
      <c r="NF567" s="38"/>
      <c r="NG567" s="38"/>
      <c r="NH567" s="38"/>
      <c r="NI567" s="38"/>
      <c r="NJ567" s="38"/>
      <c r="NK567" s="38"/>
      <c r="NL567" s="38"/>
      <c r="NM567" s="38"/>
      <c r="NN567" s="38"/>
      <c r="NO567" s="38"/>
      <c r="NP567" s="38"/>
      <c r="NQ567" s="38"/>
      <c r="NR567" s="38"/>
      <c r="NS567" s="38"/>
      <c r="NT567" s="38"/>
      <c r="NU567" s="38"/>
      <c r="NV567" s="38"/>
      <c r="NW567" s="38"/>
      <c r="NX567" s="38"/>
      <c r="NY567" s="38"/>
      <c r="NZ567" s="38"/>
      <c r="OA567" s="38"/>
      <c r="OB567" s="38"/>
      <c r="OC567" s="38"/>
      <c r="OD567" s="38"/>
      <c r="OE567" s="38"/>
      <c r="OF567" s="38"/>
      <c r="OG567" s="38"/>
      <c r="OH567" s="38"/>
      <c r="OI567" s="38"/>
      <c r="OJ567" s="38"/>
      <c r="OK567" s="38"/>
      <c r="OL567" s="38"/>
      <c r="OM567" s="38"/>
      <c r="ON567" s="38"/>
      <c r="OO567" s="38"/>
      <c r="OP567" s="38"/>
      <c r="OQ567" s="38"/>
      <c r="OR567" s="38"/>
      <c r="OS567" s="38"/>
      <c r="OT567" s="38"/>
      <c r="OU567" s="38"/>
      <c r="OV567" s="38"/>
      <c r="OW567" s="38"/>
      <c r="OX567" s="38"/>
      <c r="OY567" s="38"/>
      <c r="OZ567" s="38"/>
      <c r="PA567" s="38"/>
      <c r="PB567" s="38"/>
      <c r="PC567" s="38"/>
      <c r="PD567" s="38"/>
      <c r="PE567" s="38"/>
      <c r="PF567" s="38"/>
      <c r="PG567" s="38"/>
      <c r="PH567" s="38"/>
      <c r="PI567" s="38"/>
      <c r="PJ567" s="38"/>
      <c r="PK567" s="38"/>
      <c r="PL567" s="38"/>
      <c r="PM567" s="38"/>
      <c r="PN567" s="38"/>
      <c r="PO567" s="38"/>
      <c r="PP567" s="38"/>
      <c r="PQ567" s="38"/>
      <c r="PR567" s="38"/>
      <c r="PS567" s="38"/>
      <c r="PT567" s="38"/>
      <c r="PU567" s="38"/>
      <c r="PV567" s="38"/>
      <c r="PW567" s="38"/>
      <c r="PX567" s="38"/>
      <c r="PY567" s="38"/>
      <c r="PZ567" s="38"/>
      <c r="QA567" s="38"/>
      <c r="QB567" s="38"/>
      <c r="QC567" s="38"/>
      <c r="QD567" s="38"/>
      <c r="QE567" s="38"/>
      <c r="QF567" s="38"/>
      <c r="QG567" s="38"/>
      <c r="QH567" s="38"/>
      <c r="QI567" s="38"/>
      <c r="QJ567" s="38"/>
      <c r="QK567" s="38"/>
      <c r="QL567" s="38"/>
      <c r="QM567" s="38"/>
      <c r="QN567" s="38"/>
      <c r="QO567" s="38"/>
      <c r="QP567" s="38"/>
      <c r="QQ567" s="38"/>
      <c r="QR567" s="38"/>
      <c r="QS567" s="38"/>
      <c r="QT567" s="38"/>
      <c r="QU567" s="38"/>
      <c r="QV567" s="38"/>
      <c r="QW567" s="38"/>
      <c r="QX567" s="38"/>
      <c r="QY567" s="38"/>
      <c r="QZ567" s="38"/>
      <c r="RA567" s="38"/>
      <c r="RB567" s="38"/>
      <c r="RC567" s="38"/>
      <c r="RD567" s="38"/>
      <c r="RE567" s="38"/>
      <c r="RF567" s="38"/>
      <c r="RG567" s="38"/>
      <c r="RH567" s="38"/>
      <c r="RI567" s="38"/>
      <c r="RJ567" s="38"/>
      <c r="RK567" s="38"/>
      <c r="RL567" s="38"/>
      <c r="RM567" s="38"/>
      <c r="RN567" s="38"/>
      <c r="RO567" s="38"/>
      <c r="RP567" s="38"/>
      <c r="RQ567" s="38"/>
      <c r="RR567" s="38"/>
      <c r="RS567" s="38"/>
      <c r="RT567" s="38"/>
      <c r="RU567" s="38"/>
      <c r="RV567" s="38"/>
      <c r="RW567" s="38"/>
      <c r="RX567" s="38"/>
      <c r="RY567" s="38"/>
      <c r="RZ567" s="38"/>
      <c r="SA567" s="38"/>
      <c r="SB567" s="38"/>
      <c r="SC567" s="38"/>
      <c r="SD567" s="38"/>
      <c r="SE567" s="38"/>
      <c r="SF567" s="38"/>
      <c r="SG567" s="38"/>
      <c r="SH567" s="38"/>
      <c r="SI567" s="38"/>
      <c r="SJ567" s="38"/>
      <c r="SK567" s="38"/>
      <c r="SL567" s="38"/>
      <c r="SM567" s="38"/>
      <c r="SN567" s="38"/>
      <c r="SO567" s="38"/>
      <c r="SP567" s="38"/>
      <c r="SQ567" s="38"/>
      <c r="SR567" s="38"/>
      <c r="SS567" s="38"/>
      <c r="ST567" s="38"/>
      <c r="SU567" s="38"/>
      <c r="SV567" s="38"/>
      <c r="SW567" s="38"/>
      <c r="SX567" s="38"/>
      <c r="SY567" s="38"/>
      <c r="SZ567" s="38"/>
      <c r="TA567" s="38"/>
      <c r="TB567" s="38"/>
      <c r="TC567" s="38"/>
      <c r="TD567" s="38"/>
      <c r="TE567" s="38"/>
      <c r="TF567" s="38"/>
      <c r="TG567" s="38"/>
      <c r="TH567" s="38"/>
      <c r="TI567" s="38"/>
      <c r="TJ567" s="38"/>
      <c r="TK567" s="38"/>
      <c r="TL567" s="38"/>
      <c r="TM567" s="38"/>
      <c r="TN567" s="38"/>
      <c r="TO567" s="38"/>
      <c r="TP567" s="38"/>
      <c r="TQ567" s="38"/>
      <c r="TR567" s="38"/>
      <c r="TS567" s="38"/>
      <c r="TT567" s="38"/>
      <c r="TU567" s="38"/>
      <c r="TV567" s="38"/>
      <c r="TW567" s="38"/>
      <c r="TX567" s="38"/>
      <c r="TY567" s="38"/>
      <c r="TZ567" s="38"/>
      <c r="UA567" s="38"/>
      <c r="UB567" s="38"/>
      <c r="UC567" s="38"/>
      <c r="UD567" s="38"/>
      <c r="UE567" s="38"/>
      <c r="UF567" s="38"/>
      <c r="UG567" s="38"/>
      <c r="UH567" s="38"/>
      <c r="UI567" s="38"/>
      <c r="UJ567" s="38"/>
      <c r="UK567" s="38"/>
      <c r="UL567" s="38"/>
      <c r="UM567" s="38"/>
      <c r="UN567" s="38"/>
      <c r="UO567" s="38"/>
      <c r="UP567" s="38"/>
      <c r="UQ567" s="38"/>
      <c r="UR567" s="38"/>
      <c r="US567" s="38"/>
      <c r="UT567" s="38"/>
      <c r="UU567" s="38"/>
      <c r="UV567" s="38"/>
      <c r="UW567" s="38"/>
      <c r="UX567" s="38"/>
      <c r="UY567" s="38"/>
      <c r="UZ567" s="38"/>
      <c r="VA567" s="38"/>
      <c r="VB567" s="38"/>
      <c r="VC567" s="38"/>
      <c r="VD567" s="38"/>
      <c r="VE567" s="38"/>
      <c r="VF567" s="38"/>
      <c r="VG567" s="38"/>
      <c r="VH567" s="38"/>
      <c r="VI567" s="38"/>
      <c r="VJ567" s="38"/>
      <c r="VK567" s="38"/>
      <c r="VL567" s="38"/>
      <c r="VM567" s="38"/>
      <c r="VN567" s="38"/>
      <c r="VO567" s="38"/>
      <c r="VP567" s="38"/>
      <c r="VQ567" s="38"/>
      <c r="VR567" s="38"/>
      <c r="VS567" s="38"/>
      <c r="VT567" s="38"/>
      <c r="VU567" s="38"/>
      <c r="VV567" s="38"/>
      <c r="VW567" s="38"/>
      <c r="VX567" s="38"/>
      <c r="VY567" s="38"/>
      <c r="VZ567" s="38"/>
      <c r="WA567" s="38"/>
      <c r="WB567" s="38"/>
      <c r="WC567" s="38"/>
      <c r="WD567" s="38"/>
    </row>
    <row r="568" spans="1:602" s="37" customFormat="1" ht="89.25" customHeight="1">
      <c r="A568" s="507"/>
      <c r="B568" s="76"/>
      <c r="C568" s="536"/>
      <c r="D568" s="51"/>
      <c r="E568" s="56"/>
      <c r="F568" s="57"/>
      <c r="G568" s="526"/>
      <c r="H568" s="57"/>
      <c r="I568" s="575" t="s">
        <v>3</v>
      </c>
      <c r="J568" s="575" t="s">
        <v>7</v>
      </c>
      <c r="K568" s="575" t="s">
        <v>1051</v>
      </c>
      <c r="L568" s="276" t="s">
        <v>144</v>
      </c>
      <c r="M568" s="520">
        <v>175300</v>
      </c>
      <c r="N568" s="520">
        <v>162909.5</v>
      </c>
      <c r="O568" s="520">
        <v>175800</v>
      </c>
      <c r="P568" s="534">
        <v>175800</v>
      </c>
      <c r="Q568" s="520">
        <v>175800</v>
      </c>
      <c r="R568" s="520">
        <v>175800</v>
      </c>
      <c r="S568" s="535">
        <v>3</v>
      </c>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c r="DX568" s="38"/>
      <c r="DY568" s="38"/>
      <c r="DZ568" s="38"/>
      <c r="EA568" s="38"/>
      <c r="EB568" s="38"/>
      <c r="EC568" s="38"/>
      <c r="ED568" s="38"/>
      <c r="EE568" s="38"/>
      <c r="EF568" s="38"/>
      <c r="EG568" s="38"/>
      <c r="EH568" s="38"/>
      <c r="EI568" s="38"/>
      <c r="EJ568" s="38"/>
      <c r="EK568" s="38"/>
      <c r="EL568" s="38"/>
      <c r="EM568" s="38"/>
      <c r="EN568" s="38"/>
      <c r="EO568" s="38"/>
      <c r="EP568" s="38"/>
      <c r="EQ568" s="38"/>
      <c r="ER568" s="38"/>
      <c r="ES568" s="38"/>
      <c r="ET568" s="38"/>
      <c r="EU568" s="38"/>
      <c r="EV568" s="38"/>
      <c r="EW568" s="38"/>
      <c r="EX568" s="38"/>
      <c r="EY568" s="38"/>
      <c r="EZ568" s="38"/>
      <c r="FA568" s="38"/>
      <c r="FB568" s="38"/>
      <c r="FC568" s="38"/>
      <c r="FD568" s="38"/>
      <c r="FE568" s="38"/>
      <c r="FF568" s="38"/>
      <c r="FG568" s="38"/>
      <c r="FH568" s="38"/>
      <c r="FI568" s="38"/>
      <c r="FJ568" s="38"/>
      <c r="FK568" s="38"/>
      <c r="FL568" s="38"/>
      <c r="FM568" s="38"/>
      <c r="FN568" s="38"/>
      <c r="FO568" s="38"/>
      <c r="FP568" s="38"/>
      <c r="FQ568" s="38"/>
      <c r="FR568" s="38"/>
      <c r="FS568" s="38"/>
      <c r="FT568" s="38"/>
      <c r="FU568" s="38"/>
      <c r="FV568" s="38"/>
      <c r="FW568" s="38"/>
      <c r="FX568" s="38"/>
      <c r="FY568" s="38"/>
      <c r="FZ568" s="38"/>
      <c r="GA568" s="38"/>
      <c r="GB568" s="38"/>
      <c r="GC568" s="38"/>
      <c r="GD568" s="38"/>
      <c r="GE568" s="38"/>
      <c r="GF568" s="38"/>
      <c r="GG568" s="38"/>
      <c r="GH568" s="38"/>
      <c r="GI568" s="38"/>
      <c r="GJ568" s="38"/>
      <c r="GK568" s="38"/>
      <c r="GL568" s="38"/>
      <c r="GM568" s="38"/>
      <c r="GN568" s="38"/>
      <c r="GO568" s="38"/>
      <c r="GP568" s="38"/>
      <c r="GQ568" s="38"/>
      <c r="GR568" s="38"/>
      <c r="GS568" s="38"/>
      <c r="GT568" s="38"/>
      <c r="GU568" s="38"/>
      <c r="GV568" s="38"/>
      <c r="GW568" s="38"/>
      <c r="GX568" s="38"/>
      <c r="GY568" s="38"/>
      <c r="GZ568" s="38"/>
      <c r="HA568" s="38"/>
      <c r="HB568" s="38"/>
      <c r="HC568" s="38"/>
      <c r="HD568" s="38"/>
      <c r="HE568" s="38"/>
      <c r="HF568" s="38"/>
      <c r="HG568" s="38"/>
      <c r="HH568" s="38"/>
      <c r="HI568" s="38"/>
      <c r="HJ568" s="38"/>
      <c r="HK568" s="38"/>
      <c r="HL568" s="38"/>
      <c r="HM568" s="38"/>
      <c r="HN568" s="38"/>
      <c r="HO568" s="38"/>
      <c r="HP568" s="38"/>
      <c r="HQ568" s="38"/>
      <c r="HR568" s="38"/>
      <c r="HS568" s="38"/>
      <c r="HT568" s="38"/>
      <c r="HU568" s="38"/>
      <c r="HV568" s="38"/>
      <c r="HW568" s="38"/>
      <c r="HX568" s="38"/>
      <c r="HY568" s="38"/>
      <c r="HZ568" s="38"/>
      <c r="IA568" s="38"/>
      <c r="IB568" s="38"/>
      <c r="IC568" s="38"/>
      <c r="ID568" s="38"/>
      <c r="IE568" s="38"/>
      <c r="IF568" s="38"/>
      <c r="IG568" s="38"/>
      <c r="IH568" s="38"/>
      <c r="II568" s="38"/>
      <c r="IJ568" s="38"/>
      <c r="IK568" s="38"/>
      <c r="IL568" s="38"/>
      <c r="IM568" s="38"/>
      <c r="IN568" s="38"/>
      <c r="IO568" s="38"/>
      <c r="IP568" s="38"/>
      <c r="IQ568" s="38"/>
      <c r="IR568" s="38"/>
      <c r="IS568" s="38"/>
      <c r="IT568" s="38"/>
      <c r="IU568" s="38"/>
      <c r="IV568" s="38"/>
      <c r="IW568" s="38"/>
      <c r="IX568" s="38"/>
      <c r="IY568" s="38"/>
      <c r="IZ568" s="38"/>
      <c r="JA568" s="38"/>
      <c r="JB568" s="38"/>
      <c r="JC568" s="38"/>
      <c r="JD568" s="38"/>
      <c r="JE568" s="38"/>
      <c r="JF568" s="38"/>
      <c r="JG568" s="38"/>
      <c r="JH568" s="38"/>
      <c r="JI568" s="38"/>
      <c r="JJ568" s="38"/>
      <c r="JK568" s="38"/>
      <c r="JL568" s="38"/>
      <c r="JM568" s="38"/>
      <c r="JN568" s="38"/>
      <c r="JO568" s="38"/>
      <c r="JP568" s="38"/>
      <c r="JQ568" s="38"/>
      <c r="JR568" s="38"/>
      <c r="JS568" s="38"/>
      <c r="JT568" s="38"/>
      <c r="JU568" s="38"/>
      <c r="JV568" s="38"/>
      <c r="JW568" s="38"/>
      <c r="JX568" s="38"/>
      <c r="JY568" s="38"/>
      <c r="JZ568" s="38"/>
      <c r="KA568" s="38"/>
      <c r="KB568" s="38"/>
      <c r="KC568" s="38"/>
      <c r="KD568" s="38"/>
      <c r="KE568" s="38"/>
      <c r="KF568" s="38"/>
      <c r="KG568" s="38"/>
      <c r="KH568" s="38"/>
      <c r="KI568" s="38"/>
      <c r="KJ568" s="38"/>
      <c r="KK568" s="38"/>
      <c r="KL568" s="38"/>
      <c r="KM568" s="38"/>
      <c r="KN568" s="38"/>
      <c r="KO568" s="38"/>
      <c r="KP568" s="38"/>
      <c r="KQ568" s="38"/>
      <c r="KR568" s="38"/>
      <c r="KS568" s="38"/>
      <c r="KT568" s="38"/>
      <c r="KU568" s="38"/>
      <c r="KV568" s="38"/>
      <c r="KW568" s="38"/>
      <c r="KX568" s="38"/>
      <c r="KY568" s="38"/>
      <c r="KZ568" s="38"/>
      <c r="LA568" s="38"/>
      <c r="LB568" s="38"/>
      <c r="LC568" s="38"/>
      <c r="LD568" s="38"/>
      <c r="LE568" s="38"/>
      <c r="LF568" s="38"/>
      <c r="LG568" s="38"/>
      <c r="LH568" s="38"/>
      <c r="LI568" s="38"/>
      <c r="LJ568" s="38"/>
      <c r="LK568" s="38"/>
      <c r="LL568" s="38"/>
      <c r="LM568" s="38"/>
      <c r="LN568" s="38"/>
      <c r="LO568" s="38"/>
      <c r="LP568" s="38"/>
      <c r="LQ568" s="38"/>
      <c r="LR568" s="38"/>
      <c r="LS568" s="38"/>
      <c r="LT568" s="38"/>
      <c r="LU568" s="38"/>
      <c r="LV568" s="38"/>
      <c r="LW568" s="38"/>
      <c r="LX568" s="38"/>
      <c r="LY568" s="38"/>
      <c r="LZ568" s="38"/>
      <c r="MA568" s="38"/>
      <c r="MB568" s="38"/>
      <c r="MC568" s="38"/>
      <c r="MD568" s="38"/>
      <c r="ME568" s="38"/>
      <c r="MF568" s="38"/>
      <c r="MG568" s="38"/>
      <c r="MH568" s="38"/>
      <c r="MI568" s="38"/>
      <c r="MJ568" s="38"/>
      <c r="MK568" s="38"/>
      <c r="ML568" s="38"/>
      <c r="MM568" s="38"/>
      <c r="MN568" s="38"/>
      <c r="MO568" s="38"/>
      <c r="MP568" s="38"/>
      <c r="MQ568" s="38"/>
      <c r="MR568" s="38"/>
      <c r="MS568" s="38"/>
      <c r="MT568" s="38"/>
      <c r="MU568" s="38"/>
      <c r="MV568" s="38"/>
      <c r="MW568" s="38"/>
      <c r="MX568" s="38"/>
      <c r="MY568" s="38"/>
      <c r="MZ568" s="38"/>
      <c r="NA568" s="38"/>
      <c r="NB568" s="38"/>
      <c r="NC568" s="38"/>
      <c r="ND568" s="38"/>
      <c r="NE568" s="38"/>
      <c r="NF568" s="38"/>
      <c r="NG568" s="38"/>
      <c r="NH568" s="38"/>
      <c r="NI568" s="38"/>
      <c r="NJ568" s="38"/>
      <c r="NK568" s="38"/>
      <c r="NL568" s="38"/>
      <c r="NM568" s="38"/>
      <c r="NN568" s="38"/>
      <c r="NO568" s="38"/>
      <c r="NP568" s="38"/>
      <c r="NQ568" s="38"/>
      <c r="NR568" s="38"/>
      <c r="NS568" s="38"/>
      <c r="NT568" s="38"/>
      <c r="NU568" s="38"/>
      <c r="NV568" s="38"/>
      <c r="NW568" s="38"/>
      <c r="NX568" s="38"/>
      <c r="NY568" s="38"/>
      <c r="NZ568" s="38"/>
      <c r="OA568" s="38"/>
      <c r="OB568" s="38"/>
      <c r="OC568" s="38"/>
      <c r="OD568" s="38"/>
      <c r="OE568" s="38"/>
      <c r="OF568" s="38"/>
      <c r="OG568" s="38"/>
      <c r="OH568" s="38"/>
      <c r="OI568" s="38"/>
      <c r="OJ568" s="38"/>
      <c r="OK568" s="38"/>
      <c r="OL568" s="38"/>
      <c r="OM568" s="38"/>
      <c r="ON568" s="38"/>
      <c r="OO568" s="38"/>
      <c r="OP568" s="38"/>
      <c r="OQ568" s="38"/>
      <c r="OR568" s="38"/>
      <c r="OS568" s="38"/>
      <c r="OT568" s="38"/>
      <c r="OU568" s="38"/>
      <c r="OV568" s="38"/>
      <c r="OW568" s="38"/>
      <c r="OX568" s="38"/>
      <c r="OY568" s="38"/>
      <c r="OZ568" s="38"/>
      <c r="PA568" s="38"/>
      <c r="PB568" s="38"/>
      <c r="PC568" s="38"/>
      <c r="PD568" s="38"/>
      <c r="PE568" s="38"/>
      <c r="PF568" s="38"/>
      <c r="PG568" s="38"/>
      <c r="PH568" s="38"/>
      <c r="PI568" s="38"/>
      <c r="PJ568" s="38"/>
      <c r="PK568" s="38"/>
      <c r="PL568" s="38"/>
      <c r="PM568" s="38"/>
      <c r="PN568" s="38"/>
      <c r="PO568" s="38"/>
      <c r="PP568" s="38"/>
      <c r="PQ568" s="38"/>
      <c r="PR568" s="38"/>
      <c r="PS568" s="38"/>
      <c r="PT568" s="38"/>
      <c r="PU568" s="38"/>
      <c r="PV568" s="38"/>
      <c r="PW568" s="38"/>
      <c r="PX568" s="38"/>
      <c r="PY568" s="38"/>
      <c r="PZ568" s="38"/>
      <c r="QA568" s="38"/>
      <c r="QB568" s="38"/>
      <c r="QC568" s="38"/>
      <c r="QD568" s="38"/>
      <c r="QE568" s="38"/>
      <c r="QF568" s="38"/>
      <c r="QG568" s="38"/>
      <c r="QH568" s="38"/>
      <c r="QI568" s="38"/>
      <c r="QJ568" s="38"/>
      <c r="QK568" s="38"/>
      <c r="QL568" s="38"/>
      <c r="QM568" s="38"/>
      <c r="QN568" s="38"/>
      <c r="QO568" s="38"/>
      <c r="QP568" s="38"/>
      <c r="QQ568" s="38"/>
      <c r="QR568" s="38"/>
      <c r="QS568" s="38"/>
      <c r="QT568" s="38"/>
      <c r="QU568" s="38"/>
      <c r="QV568" s="38"/>
      <c r="QW568" s="38"/>
      <c r="QX568" s="38"/>
      <c r="QY568" s="38"/>
      <c r="QZ568" s="38"/>
      <c r="RA568" s="38"/>
      <c r="RB568" s="38"/>
      <c r="RC568" s="38"/>
      <c r="RD568" s="38"/>
      <c r="RE568" s="38"/>
      <c r="RF568" s="38"/>
      <c r="RG568" s="38"/>
      <c r="RH568" s="38"/>
      <c r="RI568" s="38"/>
      <c r="RJ568" s="38"/>
      <c r="RK568" s="38"/>
      <c r="RL568" s="38"/>
      <c r="RM568" s="38"/>
      <c r="RN568" s="38"/>
      <c r="RO568" s="38"/>
      <c r="RP568" s="38"/>
      <c r="RQ568" s="38"/>
      <c r="RR568" s="38"/>
      <c r="RS568" s="38"/>
      <c r="RT568" s="38"/>
      <c r="RU568" s="38"/>
      <c r="RV568" s="38"/>
      <c r="RW568" s="38"/>
      <c r="RX568" s="38"/>
      <c r="RY568" s="38"/>
      <c r="RZ568" s="38"/>
      <c r="SA568" s="38"/>
      <c r="SB568" s="38"/>
      <c r="SC568" s="38"/>
      <c r="SD568" s="38"/>
      <c r="SE568" s="38"/>
      <c r="SF568" s="38"/>
      <c r="SG568" s="38"/>
      <c r="SH568" s="38"/>
      <c r="SI568" s="38"/>
      <c r="SJ568" s="38"/>
      <c r="SK568" s="38"/>
      <c r="SL568" s="38"/>
      <c r="SM568" s="38"/>
      <c r="SN568" s="38"/>
      <c r="SO568" s="38"/>
      <c r="SP568" s="38"/>
      <c r="SQ568" s="38"/>
      <c r="SR568" s="38"/>
      <c r="SS568" s="38"/>
      <c r="ST568" s="38"/>
      <c r="SU568" s="38"/>
      <c r="SV568" s="38"/>
      <c r="SW568" s="38"/>
      <c r="SX568" s="38"/>
      <c r="SY568" s="38"/>
      <c r="SZ568" s="38"/>
      <c r="TA568" s="38"/>
      <c r="TB568" s="38"/>
      <c r="TC568" s="38"/>
      <c r="TD568" s="38"/>
      <c r="TE568" s="38"/>
      <c r="TF568" s="38"/>
      <c r="TG568" s="38"/>
      <c r="TH568" s="38"/>
      <c r="TI568" s="38"/>
      <c r="TJ568" s="38"/>
      <c r="TK568" s="38"/>
      <c r="TL568" s="38"/>
      <c r="TM568" s="38"/>
      <c r="TN568" s="38"/>
      <c r="TO568" s="38"/>
      <c r="TP568" s="38"/>
      <c r="TQ568" s="38"/>
      <c r="TR568" s="38"/>
      <c r="TS568" s="38"/>
      <c r="TT568" s="38"/>
      <c r="TU568" s="38"/>
      <c r="TV568" s="38"/>
      <c r="TW568" s="38"/>
      <c r="TX568" s="38"/>
      <c r="TY568" s="38"/>
      <c r="TZ568" s="38"/>
      <c r="UA568" s="38"/>
      <c r="UB568" s="38"/>
      <c r="UC568" s="38"/>
      <c r="UD568" s="38"/>
      <c r="UE568" s="38"/>
      <c r="UF568" s="38"/>
      <c r="UG568" s="38"/>
      <c r="UH568" s="38"/>
      <c r="UI568" s="38"/>
      <c r="UJ568" s="38"/>
      <c r="UK568" s="38"/>
      <c r="UL568" s="38"/>
      <c r="UM568" s="38"/>
      <c r="UN568" s="38"/>
      <c r="UO568" s="38"/>
      <c r="UP568" s="38"/>
      <c r="UQ568" s="38"/>
      <c r="UR568" s="38"/>
      <c r="US568" s="38"/>
      <c r="UT568" s="38"/>
      <c r="UU568" s="38"/>
      <c r="UV568" s="38"/>
      <c r="UW568" s="38"/>
      <c r="UX568" s="38"/>
      <c r="UY568" s="38"/>
      <c r="UZ568" s="38"/>
      <c r="VA568" s="38"/>
      <c r="VB568" s="38"/>
      <c r="VC568" s="38"/>
      <c r="VD568" s="38"/>
      <c r="VE568" s="38"/>
      <c r="VF568" s="38"/>
      <c r="VG568" s="38"/>
      <c r="VH568" s="38"/>
      <c r="VI568" s="38"/>
      <c r="VJ568" s="38"/>
      <c r="VK568" s="38"/>
      <c r="VL568" s="38"/>
      <c r="VM568" s="38"/>
      <c r="VN568" s="38"/>
      <c r="VO568" s="38"/>
      <c r="VP568" s="38"/>
      <c r="VQ568" s="38"/>
      <c r="VR568" s="38"/>
      <c r="VS568" s="38"/>
      <c r="VT568" s="38"/>
      <c r="VU568" s="38"/>
      <c r="VV568" s="38"/>
      <c r="VW568" s="38"/>
      <c r="VX568" s="38"/>
      <c r="VY568" s="38"/>
      <c r="VZ568" s="38"/>
      <c r="WA568" s="38"/>
      <c r="WB568" s="38"/>
      <c r="WC568" s="38"/>
      <c r="WD568" s="38"/>
    </row>
    <row r="569" spans="1:602" s="37" customFormat="1" ht="15" customHeight="1">
      <c r="A569" s="507"/>
      <c r="B569" s="58"/>
      <c r="C569" s="650"/>
      <c r="D569" s="650"/>
      <c r="E569" s="58"/>
      <c r="F569" s="650"/>
      <c r="G569" s="650"/>
      <c r="H569" s="650"/>
      <c r="I569" s="650"/>
      <c r="J569" s="650"/>
      <c r="K569" s="650"/>
      <c r="L569" s="650"/>
      <c r="M569" s="651"/>
      <c r="N569" s="651"/>
      <c r="O569" s="651"/>
      <c r="P569" s="652"/>
      <c r="Q569" s="652"/>
      <c r="R569" s="652"/>
      <c r="S569" s="653"/>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c r="CY569" s="38"/>
      <c r="CZ569" s="38"/>
      <c r="DA569" s="38"/>
      <c r="DB569" s="38"/>
      <c r="DC569" s="38"/>
      <c r="DD569" s="38"/>
      <c r="DE569" s="38"/>
      <c r="DF569" s="38"/>
      <c r="DG569" s="38"/>
      <c r="DH569" s="38"/>
      <c r="DI569" s="38"/>
      <c r="DJ569" s="38"/>
      <c r="DK569" s="38"/>
      <c r="DL569" s="38"/>
      <c r="DM569" s="38"/>
      <c r="DN569" s="38"/>
      <c r="DO569" s="38"/>
      <c r="DP569" s="38"/>
      <c r="DQ569" s="38"/>
      <c r="DR569" s="38"/>
      <c r="DS569" s="38"/>
      <c r="DT569" s="38"/>
      <c r="DU569" s="38"/>
      <c r="DV569" s="38"/>
      <c r="DW569" s="38"/>
      <c r="DX569" s="38"/>
      <c r="DY569" s="38"/>
      <c r="DZ569" s="38"/>
      <c r="EA569" s="38"/>
      <c r="EB569" s="38"/>
      <c r="EC569" s="38"/>
      <c r="ED569" s="38"/>
      <c r="EE569" s="38"/>
      <c r="EF569" s="38"/>
      <c r="EG569" s="38"/>
      <c r="EH569" s="38"/>
      <c r="EI569" s="38"/>
      <c r="EJ569" s="38"/>
      <c r="EK569" s="38"/>
      <c r="EL569" s="38"/>
      <c r="EM569" s="38"/>
      <c r="EN569" s="38"/>
      <c r="EO569" s="38"/>
      <c r="EP569" s="38"/>
      <c r="EQ569" s="38"/>
      <c r="ER569" s="38"/>
      <c r="ES569" s="38"/>
      <c r="ET569" s="38"/>
      <c r="EU569" s="38"/>
      <c r="EV569" s="38"/>
      <c r="EW569" s="38"/>
      <c r="EX569" s="38"/>
      <c r="EY569" s="38"/>
      <c r="EZ569" s="38"/>
      <c r="FA569" s="38"/>
      <c r="FB569" s="38"/>
      <c r="FC569" s="38"/>
      <c r="FD569" s="38"/>
      <c r="FE569" s="38"/>
      <c r="FF569" s="38"/>
      <c r="FG569" s="38"/>
      <c r="FH569" s="38"/>
      <c r="FI569" s="38"/>
      <c r="FJ569" s="38"/>
      <c r="FK569" s="38"/>
      <c r="FL569" s="38"/>
      <c r="FM569" s="38"/>
      <c r="FN569" s="38"/>
      <c r="FO569" s="38"/>
      <c r="FP569" s="38"/>
      <c r="FQ569" s="38"/>
      <c r="FR569" s="38"/>
      <c r="FS569" s="38"/>
      <c r="FT569" s="38"/>
      <c r="FU569" s="38"/>
      <c r="FV569" s="38"/>
      <c r="FW569" s="38"/>
      <c r="FX569" s="38"/>
      <c r="FY569" s="38"/>
      <c r="FZ569" s="38"/>
      <c r="GA569" s="38"/>
      <c r="GB569" s="38"/>
      <c r="GC569" s="38"/>
      <c r="GD569" s="38"/>
      <c r="GE569" s="38"/>
      <c r="GF569" s="38"/>
      <c r="GG569" s="38"/>
      <c r="GH569" s="38"/>
      <c r="GI569" s="38"/>
      <c r="GJ569" s="38"/>
      <c r="GK569" s="38"/>
      <c r="GL569" s="38"/>
      <c r="GM569" s="38"/>
      <c r="GN569" s="38"/>
      <c r="GO569" s="38"/>
      <c r="GP569" s="38"/>
      <c r="GQ569" s="38"/>
      <c r="GR569" s="38"/>
      <c r="GS569" s="38"/>
      <c r="GT569" s="38"/>
      <c r="GU569" s="38"/>
      <c r="GV569" s="38"/>
      <c r="GW569" s="38"/>
      <c r="GX569" s="38"/>
      <c r="GY569" s="38"/>
      <c r="GZ569" s="38"/>
      <c r="HA569" s="38"/>
      <c r="HB569" s="38"/>
      <c r="HC569" s="38"/>
      <c r="HD569" s="38"/>
      <c r="HE569" s="38"/>
      <c r="HF569" s="38"/>
      <c r="HG569" s="38"/>
      <c r="HH569" s="38"/>
      <c r="HI569" s="38"/>
      <c r="HJ569" s="38"/>
      <c r="HK569" s="38"/>
      <c r="HL569" s="38"/>
      <c r="HM569" s="38"/>
      <c r="HN569" s="38"/>
      <c r="HO569" s="38"/>
      <c r="HP569" s="38"/>
      <c r="HQ569" s="38"/>
      <c r="HR569" s="38"/>
      <c r="HS569" s="38"/>
      <c r="HT569" s="38"/>
      <c r="HU569" s="38"/>
      <c r="HV569" s="38"/>
      <c r="HW569" s="38"/>
      <c r="HX569" s="38"/>
      <c r="HY569" s="38"/>
      <c r="HZ569" s="38"/>
      <c r="IA569" s="38"/>
      <c r="IB569" s="38"/>
      <c r="IC569" s="38"/>
      <c r="ID569" s="38"/>
      <c r="IE569" s="38"/>
      <c r="IF569" s="38"/>
      <c r="IG569" s="38"/>
      <c r="IH569" s="38"/>
      <c r="II569" s="38"/>
      <c r="IJ569" s="38"/>
      <c r="IK569" s="38"/>
      <c r="IL569" s="38"/>
      <c r="IM569" s="38"/>
      <c r="IN569" s="38"/>
      <c r="IO569" s="38"/>
      <c r="IP569" s="38"/>
      <c r="IQ569" s="38"/>
      <c r="IR569" s="38"/>
      <c r="IS569" s="38"/>
      <c r="IT569" s="38"/>
      <c r="IU569" s="38"/>
      <c r="IV569" s="38"/>
      <c r="IW569" s="38"/>
      <c r="IX569" s="38"/>
      <c r="IY569" s="38"/>
      <c r="IZ569" s="38"/>
      <c r="JA569" s="38"/>
      <c r="JB569" s="38"/>
      <c r="JC569" s="38"/>
      <c r="JD569" s="38"/>
      <c r="JE569" s="38"/>
      <c r="JF569" s="38"/>
      <c r="JG569" s="38"/>
      <c r="JH569" s="38"/>
      <c r="JI569" s="38"/>
      <c r="JJ569" s="38"/>
      <c r="JK569" s="38"/>
      <c r="JL569" s="38"/>
      <c r="JM569" s="38"/>
      <c r="JN569" s="38"/>
      <c r="JO569" s="38"/>
      <c r="JP569" s="38"/>
      <c r="JQ569" s="38"/>
      <c r="JR569" s="38"/>
      <c r="JS569" s="38"/>
      <c r="JT569" s="38"/>
      <c r="JU569" s="38"/>
      <c r="JV569" s="38"/>
      <c r="JW569" s="38"/>
      <c r="JX569" s="38"/>
      <c r="JY569" s="38"/>
      <c r="JZ569" s="38"/>
      <c r="KA569" s="38"/>
      <c r="KB569" s="38"/>
      <c r="KC569" s="38"/>
      <c r="KD569" s="38"/>
      <c r="KE569" s="38"/>
      <c r="KF569" s="38"/>
      <c r="KG569" s="38"/>
      <c r="KH569" s="38"/>
      <c r="KI569" s="38"/>
      <c r="KJ569" s="38"/>
      <c r="KK569" s="38"/>
      <c r="KL569" s="38"/>
      <c r="KM569" s="38"/>
      <c r="KN569" s="38"/>
      <c r="KO569" s="38"/>
      <c r="KP569" s="38"/>
      <c r="KQ569" s="38"/>
      <c r="KR569" s="38"/>
      <c r="KS569" s="38"/>
      <c r="KT569" s="38"/>
      <c r="KU569" s="38"/>
      <c r="KV569" s="38"/>
      <c r="KW569" s="38"/>
      <c r="KX569" s="38"/>
      <c r="KY569" s="38"/>
      <c r="KZ569" s="38"/>
      <c r="LA569" s="38"/>
      <c r="LB569" s="38"/>
      <c r="LC569" s="38"/>
      <c r="LD569" s="38"/>
      <c r="LE569" s="38"/>
      <c r="LF569" s="38"/>
      <c r="LG569" s="38"/>
      <c r="LH569" s="38"/>
      <c r="LI569" s="38"/>
      <c r="LJ569" s="38"/>
      <c r="LK569" s="38"/>
      <c r="LL569" s="38"/>
      <c r="LM569" s="38"/>
      <c r="LN569" s="38"/>
      <c r="LO569" s="38"/>
      <c r="LP569" s="38"/>
      <c r="LQ569" s="38"/>
      <c r="LR569" s="38"/>
      <c r="LS569" s="38"/>
      <c r="LT569" s="38"/>
      <c r="LU569" s="38"/>
      <c r="LV569" s="38"/>
      <c r="LW569" s="38"/>
      <c r="LX569" s="38"/>
      <c r="LY569" s="38"/>
      <c r="LZ569" s="38"/>
      <c r="MA569" s="38"/>
      <c r="MB569" s="38"/>
      <c r="MC569" s="38"/>
      <c r="MD569" s="38"/>
      <c r="ME569" s="38"/>
      <c r="MF569" s="38"/>
      <c r="MG569" s="38"/>
      <c r="MH569" s="38"/>
      <c r="MI569" s="38"/>
      <c r="MJ569" s="38"/>
      <c r="MK569" s="38"/>
      <c r="ML569" s="38"/>
      <c r="MM569" s="38"/>
      <c r="MN569" s="38"/>
      <c r="MO569" s="38"/>
      <c r="MP569" s="38"/>
      <c r="MQ569" s="38"/>
      <c r="MR569" s="38"/>
      <c r="MS569" s="38"/>
      <c r="MT569" s="38"/>
      <c r="MU569" s="38"/>
      <c r="MV569" s="38"/>
      <c r="MW569" s="38"/>
      <c r="MX569" s="38"/>
      <c r="MY569" s="38"/>
      <c r="MZ569" s="38"/>
      <c r="NA569" s="38"/>
      <c r="NB569" s="38"/>
      <c r="NC569" s="38"/>
      <c r="ND569" s="38"/>
      <c r="NE569" s="38"/>
      <c r="NF569" s="38"/>
      <c r="NG569" s="38"/>
      <c r="NH569" s="38"/>
      <c r="NI569" s="38"/>
      <c r="NJ569" s="38"/>
      <c r="NK569" s="38"/>
      <c r="NL569" s="38"/>
      <c r="NM569" s="38"/>
      <c r="NN569" s="38"/>
      <c r="NO569" s="38"/>
      <c r="NP569" s="38"/>
      <c r="NQ569" s="38"/>
      <c r="NR569" s="38"/>
      <c r="NS569" s="38"/>
      <c r="NT569" s="38"/>
      <c r="NU569" s="38"/>
      <c r="NV569" s="38"/>
      <c r="NW569" s="38"/>
      <c r="NX569" s="38"/>
      <c r="NY569" s="38"/>
      <c r="NZ569" s="38"/>
      <c r="OA569" s="38"/>
      <c r="OB569" s="38"/>
      <c r="OC569" s="38"/>
      <c r="OD569" s="38"/>
      <c r="OE569" s="38"/>
      <c r="OF569" s="38"/>
      <c r="OG569" s="38"/>
      <c r="OH569" s="38"/>
      <c r="OI569" s="38"/>
      <c r="OJ569" s="38"/>
      <c r="OK569" s="38"/>
      <c r="OL569" s="38"/>
      <c r="OM569" s="38"/>
      <c r="ON569" s="38"/>
      <c r="OO569" s="38"/>
      <c r="OP569" s="38"/>
      <c r="OQ569" s="38"/>
      <c r="OR569" s="38"/>
      <c r="OS569" s="38"/>
      <c r="OT569" s="38"/>
      <c r="OU569" s="38"/>
      <c r="OV569" s="38"/>
      <c r="OW569" s="38"/>
      <c r="OX569" s="38"/>
      <c r="OY569" s="38"/>
      <c r="OZ569" s="38"/>
      <c r="PA569" s="38"/>
      <c r="PB569" s="38"/>
      <c r="PC569" s="38"/>
      <c r="PD569" s="38"/>
      <c r="PE569" s="38"/>
      <c r="PF569" s="38"/>
      <c r="PG569" s="38"/>
      <c r="PH569" s="38"/>
      <c r="PI569" s="38"/>
      <c r="PJ569" s="38"/>
      <c r="PK569" s="38"/>
      <c r="PL569" s="38"/>
      <c r="PM569" s="38"/>
      <c r="PN569" s="38"/>
      <c r="PO569" s="38"/>
      <c r="PP569" s="38"/>
      <c r="PQ569" s="38"/>
      <c r="PR569" s="38"/>
      <c r="PS569" s="38"/>
      <c r="PT569" s="38"/>
      <c r="PU569" s="38"/>
      <c r="PV569" s="38"/>
      <c r="PW569" s="38"/>
      <c r="PX569" s="38"/>
      <c r="PY569" s="38"/>
      <c r="PZ569" s="38"/>
      <c r="QA569" s="38"/>
      <c r="QB569" s="38"/>
      <c r="QC569" s="38"/>
      <c r="QD569" s="38"/>
      <c r="QE569" s="38"/>
      <c r="QF569" s="38"/>
      <c r="QG569" s="38"/>
      <c r="QH569" s="38"/>
      <c r="QI569" s="38"/>
      <c r="QJ569" s="38"/>
      <c r="QK569" s="38"/>
      <c r="QL569" s="38"/>
      <c r="QM569" s="38"/>
      <c r="QN569" s="38"/>
      <c r="QO569" s="38"/>
      <c r="QP569" s="38"/>
      <c r="QQ569" s="38"/>
      <c r="QR569" s="38"/>
      <c r="QS569" s="38"/>
      <c r="QT569" s="38"/>
      <c r="QU569" s="38"/>
      <c r="QV569" s="38"/>
      <c r="QW569" s="38"/>
      <c r="QX569" s="38"/>
      <c r="QY569" s="38"/>
      <c r="QZ569" s="38"/>
      <c r="RA569" s="38"/>
      <c r="RB569" s="38"/>
      <c r="RC569" s="38"/>
      <c r="RD569" s="38"/>
      <c r="RE569" s="38"/>
      <c r="RF569" s="38"/>
      <c r="RG569" s="38"/>
      <c r="RH569" s="38"/>
      <c r="RI569" s="38"/>
      <c r="RJ569" s="38"/>
      <c r="RK569" s="38"/>
      <c r="RL569" s="38"/>
      <c r="RM569" s="38"/>
      <c r="RN569" s="38"/>
      <c r="RO569" s="38"/>
      <c r="RP569" s="38"/>
      <c r="RQ569" s="38"/>
      <c r="RR569" s="38"/>
      <c r="RS569" s="38"/>
      <c r="RT569" s="38"/>
      <c r="RU569" s="38"/>
      <c r="RV569" s="38"/>
      <c r="RW569" s="38"/>
      <c r="RX569" s="38"/>
      <c r="RY569" s="38"/>
      <c r="RZ569" s="38"/>
      <c r="SA569" s="38"/>
      <c r="SB569" s="38"/>
      <c r="SC569" s="38"/>
      <c r="SD569" s="38"/>
      <c r="SE569" s="38"/>
      <c r="SF569" s="38"/>
      <c r="SG569" s="38"/>
      <c r="SH569" s="38"/>
      <c r="SI569" s="38"/>
      <c r="SJ569" s="38"/>
      <c r="SK569" s="38"/>
      <c r="SL569" s="38"/>
      <c r="SM569" s="38"/>
      <c r="SN569" s="38"/>
      <c r="SO569" s="38"/>
      <c r="SP569" s="38"/>
      <c r="SQ569" s="38"/>
      <c r="SR569" s="38"/>
      <c r="SS569" s="38"/>
      <c r="ST569" s="38"/>
      <c r="SU569" s="38"/>
      <c r="SV569" s="38"/>
      <c r="SW569" s="38"/>
      <c r="SX569" s="38"/>
      <c r="SY569" s="38"/>
      <c r="SZ569" s="38"/>
      <c r="TA569" s="38"/>
      <c r="TB569" s="38"/>
      <c r="TC569" s="38"/>
      <c r="TD569" s="38"/>
      <c r="TE569" s="38"/>
      <c r="TF569" s="38"/>
      <c r="TG569" s="38"/>
      <c r="TH569" s="38"/>
      <c r="TI569" s="38"/>
      <c r="TJ569" s="38"/>
      <c r="TK569" s="38"/>
      <c r="TL569" s="38"/>
      <c r="TM569" s="38"/>
      <c r="TN569" s="38"/>
      <c r="TO569" s="38"/>
      <c r="TP569" s="38"/>
      <c r="TQ569" s="38"/>
      <c r="TR569" s="38"/>
      <c r="TS569" s="38"/>
      <c r="TT569" s="38"/>
      <c r="TU569" s="38"/>
      <c r="TV569" s="38"/>
      <c r="TW569" s="38"/>
      <c r="TX569" s="38"/>
      <c r="TY569" s="38"/>
      <c r="TZ569" s="38"/>
      <c r="UA569" s="38"/>
      <c r="UB569" s="38"/>
      <c r="UC569" s="38"/>
      <c r="UD569" s="38"/>
      <c r="UE569" s="38"/>
      <c r="UF569" s="38"/>
      <c r="UG569" s="38"/>
      <c r="UH569" s="38"/>
      <c r="UI569" s="38"/>
      <c r="UJ569" s="38"/>
      <c r="UK569" s="38"/>
      <c r="UL569" s="38"/>
      <c r="UM569" s="38"/>
      <c r="UN569" s="38"/>
      <c r="UO569" s="38"/>
      <c r="UP569" s="38"/>
      <c r="UQ569" s="38"/>
      <c r="UR569" s="38"/>
      <c r="US569" s="38"/>
      <c r="UT569" s="38"/>
      <c r="UU569" s="38"/>
      <c r="UV569" s="38"/>
      <c r="UW569" s="38"/>
      <c r="UX569" s="38"/>
      <c r="UY569" s="38"/>
      <c r="UZ569" s="38"/>
      <c r="VA569" s="38"/>
      <c r="VB569" s="38"/>
      <c r="VC569" s="38"/>
      <c r="VD569" s="38"/>
      <c r="VE569" s="38"/>
      <c r="VF569" s="38"/>
      <c r="VG569" s="38"/>
      <c r="VH569" s="38"/>
      <c r="VI569" s="38"/>
      <c r="VJ569" s="38"/>
      <c r="VK569" s="38"/>
      <c r="VL569" s="38"/>
      <c r="VM569" s="38"/>
      <c r="VN569" s="38"/>
      <c r="VO569" s="38"/>
      <c r="VP569" s="38"/>
      <c r="VQ569" s="38"/>
      <c r="VR569" s="38"/>
      <c r="VS569" s="38"/>
      <c r="VT569" s="38"/>
      <c r="VU569" s="38"/>
      <c r="VV569" s="38"/>
      <c r="VW569" s="38"/>
      <c r="VX569" s="38"/>
      <c r="VY569" s="38"/>
      <c r="VZ569" s="38"/>
      <c r="WA569" s="38"/>
      <c r="WB569" s="38"/>
      <c r="WC569" s="38"/>
      <c r="WD569" s="38"/>
    </row>
    <row r="570" spans="1:602" s="37" customFormat="1" ht="25.5" customHeight="1">
      <c r="A570" s="654"/>
      <c r="B570" s="655" t="s">
        <v>740</v>
      </c>
      <c r="C570" s="656"/>
      <c r="D570" s="656"/>
      <c r="E570" s="656"/>
      <c r="F570" s="656"/>
      <c r="G570" s="656"/>
      <c r="H570" s="656"/>
      <c r="I570" s="656"/>
      <c r="J570" s="656"/>
      <c r="K570" s="656"/>
      <c r="L570" s="657"/>
      <c r="M570" s="658">
        <f t="shared" ref="M570:R570" si="92">M316</f>
        <v>813693759.17999983</v>
      </c>
      <c r="N570" s="658">
        <f t="shared" si="92"/>
        <v>809326966.49999988</v>
      </c>
      <c r="O570" s="658">
        <f t="shared" si="92"/>
        <v>776938200</v>
      </c>
      <c r="P570" s="659">
        <f t="shared" si="92"/>
        <v>751770500</v>
      </c>
      <c r="Q570" s="658">
        <f t="shared" si="92"/>
        <v>744781900</v>
      </c>
      <c r="R570" s="658">
        <f t="shared" si="92"/>
        <v>744781900</v>
      </c>
      <c r="S570" s="660"/>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c r="CY570" s="38"/>
      <c r="CZ570" s="38"/>
      <c r="DA570" s="38"/>
      <c r="DB570" s="38"/>
      <c r="DC570" s="38"/>
      <c r="DD570" s="38"/>
      <c r="DE570" s="38"/>
      <c r="DF570" s="38"/>
      <c r="DG570" s="38"/>
      <c r="DH570" s="38"/>
      <c r="DI570" s="38"/>
      <c r="DJ570" s="38"/>
      <c r="DK570" s="38"/>
      <c r="DL570" s="38"/>
      <c r="DM570" s="38"/>
      <c r="DN570" s="38"/>
      <c r="DO570" s="38"/>
      <c r="DP570" s="38"/>
      <c r="DQ570" s="38"/>
      <c r="DR570" s="38"/>
      <c r="DS570" s="38"/>
      <c r="DT570" s="38"/>
      <c r="DU570" s="38"/>
      <c r="DV570" s="38"/>
      <c r="DW570" s="38"/>
      <c r="DX570" s="38"/>
      <c r="DY570" s="38"/>
      <c r="DZ570" s="38"/>
      <c r="EA570" s="38"/>
      <c r="EB570" s="38"/>
      <c r="EC570" s="38"/>
      <c r="ED570" s="38"/>
      <c r="EE570" s="38"/>
      <c r="EF570" s="38"/>
      <c r="EG570" s="38"/>
      <c r="EH570" s="38"/>
      <c r="EI570" s="38"/>
      <c r="EJ570" s="38"/>
      <c r="EK570" s="38"/>
      <c r="EL570" s="38"/>
      <c r="EM570" s="38"/>
      <c r="EN570" s="38"/>
      <c r="EO570" s="38"/>
      <c r="EP570" s="38"/>
      <c r="EQ570" s="38"/>
      <c r="ER570" s="38"/>
      <c r="ES570" s="38"/>
      <c r="ET570" s="38"/>
      <c r="EU570" s="38"/>
      <c r="EV570" s="38"/>
      <c r="EW570" s="38"/>
      <c r="EX570" s="38"/>
      <c r="EY570" s="38"/>
      <c r="EZ570" s="38"/>
      <c r="FA570" s="38"/>
      <c r="FB570" s="38"/>
      <c r="FC570" s="38"/>
      <c r="FD570" s="38"/>
      <c r="FE570" s="38"/>
      <c r="FF570" s="38"/>
      <c r="FG570" s="38"/>
      <c r="FH570" s="38"/>
      <c r="FI570" s="38"/>
      <c r="FJ570" s="38"/>
      <c r="FK570" s="38"/>
      <c r="FL570" s="38"/>
      <c r="FM570" s="38"/>
      <c r="FN570" s="38"/>
      <c r="FO570" s="38"/>
      <c r="FP570" s="38"/>
      <c r="FQ570" s="38"/>
      <c r="FR570" s="38"/>
      <c r="FS570" s="38"/>
      <c r="FT570" s="38"/>
      <c r="FU570" s="38"/>
      <c r="FV570" s="38"/>
      <c r="FW570" s="38"/>
      <c r="FX570" s="38"/>
      <c r="FY570" s="38"/>
      <c r="FZ570" s="38"/>
      <c r="GA570" s="38"/>
      <c r="GB570" s="38"/>
      <c r="GC570" s="38"/>
      <c r="GD570" s="38"/>
      <c r="GE570" s="38"/>
      <c r="GF570" s="38"/>
      <c r="GG570" s="38"/>
      <c r="GH570" s="38"/>
      <c r="GI570" s="38"/>
      <c r="GJ570" s="38"/>
      <c r="GK570" s="38"/>
      <c r="GL570" s="38"/>
      <c r="GM570" s="38"/>
      <c r="GN570" s="38"/>
      <c r="GO570" s="38"/>
      <c r="GP570" s="38"/>
      <c r="GQ570" s="38"/>
      <c r="GR570" s="38"/>
      <c r="GS570" s="38"/>
      <c r="GT570" s="38"/>
      <c r="GU570" s="38"/>
      <c r="GV570" s="38"/>
      <c r="GW570" s="38"/>
      <c r="GX570" s="38"/>
      <c r="GY570" s="38"/>
      <c r="GZ570" s="38"/>
      <c r="HA570" s="38"/>
      <c r="HB570" s="38"/>
      <c r="HC570" s="38"/>
      <c r="HD570" s="38"/>
      <c r="HE570" s="38"/>
      <c r="HF570" s="38"/>
      <c r="HG570" s="38"/>
      <c r="HH570" s="38"/>
      <c r="HI570" s="38"/>
      <c r="HJ570" s="38"/>
      <c r="HK570" s="38"/>
      <c r="HL570" s="38"/>
      <c r="HM570" s="38"/>
      <c r="HN570" s="38"/>
      <c r="HO570" s="38"/>
      <c r="HP570" s="38"/>
      <c r="HQ570" s="38"/>
      <c r="HR570" s="38"/>
      <c r="HS570" s="38"/>
      <c r="HT570" s="38"/>
      <c r="HU570" s="38"/>
      <c r="HV570" s="38"/>
      <c r="HW570" s="38"/>
      <c r="HX570" s="38"/>
      <c r="HY570" s="38"/>
      <c r="HZ570" s="38"/>
      <c r="IA570" s="38"/>
      <c r="IB570" s="38"/>
      <c r="IC570" s="38"/>
      <c r="ID570" s="38"/>
      <c r="IE570" s="38"/>
      <c r="IF570" s="38"/>
      <c r="IG570" s="38"/>
      <c r="IH570" s="38"/>
      <c r="II570" s="38"/>
      <c r="IJ570" s="38"/>
      <c r="IK570" s="38"/>
      <c r="IL570" s="38"/>
      <c r="IM570" s="38"/>
      <c r="IN570" s="38"/>
      <c r="IO570" s="38"/>
      <c r="IP570" s="38"/>
      <c r="IQ570" s="38"/>
      <c r="IR570" s="38"/>
      <c r="IS570" s="38"/>
      <c r="IT570" s="38"/>
      <c r="IU570" s="38"/>
      <c r="IV570" s="38"/>
      <c r="IW570" s="38"/>
      <c r="IX570" s="38"/>
      <c r="IY570" s="38"/>
      <c r="IZ570" s="38"/>
      <c r="JA570" s="38"/>
      <c r="JB570" s="38"/>
      <c r="JC570" s="38"/>
      <c r="JD570" s="38"/>
      <c r="JE570" s="38"/>
      <c r="JF570" s="38"/>
      <c r="JG570" s="38"/>
      <c r="JH570" s="38"/>
      <c r="JI570" s="38"/>
      <c r="JJ570" s="38"/>
      <c r="JK570" s="38"/>
      <c r="JL570" s="38"/>
      <c r="JM570" s="38"/>
      <c r="JN570" s="38"/>
      <c r="JO570" s="38"/>
      <c r="JP570" s="38"/>
      <c r="JQ570" s="38"/>
      <c r="JR570" s="38"/>
      <c r="JS570" s="38"/>
      <c r="JT570" s="38"/>
      <c r="JU570" s="38"/>
      <c r="JV570" s="38"/>
      <c r="JW570" s="38"/>
      <c r="JX570" s="38"/>
      <c r="JY570" s="38"/>
      <c r="JZ570" s="38"/>
      <c r="KA570" s="38"/>
      <c r="KB570" s="38"/>
      <c r="KC570" s="38"/>
      <c r="KD570" s="38"/>
      <c r="KE570" s="38"/>
      <c r="KF570" s="38"/>
      <c r="KG570" s="38"/>
      <c r="KH570" s="38"/>
      <c r="KI570" s="38"/>
      <c r="KJ570" s="38"/>
      <c r="KK570" s="38"/>
      <c r="KL570" s="38"/>
      <c r="KM570" s="38"/>
      <c r="KN570" s="38"/>
      <c r="KO570" s="38"/>
      <c r="KP570" s="38"/>
      <c r="KQ570" s="38"/>
      <c r="KR570" s="38"/>
      <c r="KS570" s="38"/>
      <c r="KT570" s="38"/>
      <c r="KU570" s="38"/>
      <c r="KV570" s="38"/>
      <c r="KW570" s="38"/>
      <c r="KX570" s="38"/>
      <c r="KY570" s="38"/>
      <c r="KZ570" s="38"/>
      <c r="LA570" s="38"/>
      <c r="LB570" s="38"/>
      <c r="LC570" s="38"/>
      <c r="LD570" s="38"/>
      <c r="LE570" s="38"/>
      <c r="LF570" s="38"/>
      <c r="LG570" s="38"/>
      <c r="LH570" s="38"/>
      <c r="LI570" s="38"/>
      <c r="LJ570" s="38"/>
      <c r="LK570" s="38"/>
      <c r="LL570" s="38"/>
      <c r="LM570" s="38"/>
      <c r="LN570" s="38"/>
      <c r="LO570" s="38"/>
      <c r="LP570" s="38"/>
      <c r="LQ570" s="38"/>
      <c r="LR570" s="38"/>
      <c r="LS570" s="38"/>
      <c r="LT570" s="38"/>
      <c r="LU570" s="38"/>
      <c r="LV570" s="38"/>
      <c r="LW570" s="38"/>
      <c r="LX570" s="38"/>
      <c r="LY570" s="38"/>
      <c r="LZ570" s="38"/>
      <c r="MA570" s="38"/>
      <c r="MB570" s="38"/>
      <c r="MC570" s="38"/>
      <c r="MD570" s="38"/>
      <c r="ME570" s="38"/>
      <c r="MF570" s="38"/>
      <c r="MG570" s="38"/>
      <c r="MH570" s="38"/>
      <c r="MI570" s="38"/>
      <c r="MJ570" s="38"/>
      <c r="MK570" s="38"/>
      <c r="ML570" s="38"/>
      <c r="MM570" s="38"/>
      <c r="MN570" s="38"/>
      <c r="MO570" s="38"/>
      <c r="MP570" s="38"/>
      <c r="MQ570" s="38"/>
      <c r="MR570" s="38"/>
      <c r="MS570" s="38"/>
      <c r="MT570" s="38"/>
      <c r="MU570" s="38"/>
      <c r="MV570" s="38"/>
      <c r="MW570" s="38"/>
      <c r="MX570" s="38"/>
      <c r="MY570" s="38"/>
      <c r="MZ570" s="38"/>
      <c r="NA570" s="38"/>
      <c r="NB570" s="38"/>
      <c r="NC570" s="38"/>
      <c r="ND570" s="38"/>
      <c r="NE570" s="38"/>
      <c r="NF570" s="38"/>
      <c r="NG570" s="38"/>
      <c r="NH570" s="38"/>
      <c r="NI570" s="38"/>
      <c r="NJ570" s="38"/>
      <c r="NK570" s="38"/>
      <c r="NL570" s="38"/>
      <c r="NM570" s="38"/>
      <c r="NN570" s="38"/>
      <c r="NO570" s="38"/>
      <c r="NP570" s="38"/>
      <c r="NQ570" s="38"/>
      <c r="NR570" s="38"/>
      <c r="NS570" s="38"/>
      <c r="NT570" s="38"/>
      <c r="NU570" s="38"/>
      <c r="NV570" s="38"/>
      <c r="NW570" s="38"/>
      <c r="NX570" s="38"/>
      <c r="NY570" s="38"/>
      <c r="NZ570" s="38"/>
      <c r="OA570" s="38"/>
      <c r="OB570" s="38"/>
      <c r="OC570" s="38"/>
      <c r="OD570" s="38"/>
      <c r="OE570" s="38"/>
      <c r="OF570" s="38"/>
      <c r="OG570" s="38"/>
      <c r="OH570" s="38"/>
      <c r="OI570" s="38"/>
      <c r="OJ570" s="38"/>
      <c r="OK570" s="38"/>
      <c r="OL570" s="38"/>
      <c r="OM570" s="38"/>
      <c r="ON570" s="38"/>
      <c r="OO570" s="38"/>
      <c r="OP570" s="38"/>
      <c r="OQ570" s="38"/>
      <c r="OR570" s="38"/>
      <c r="OS570" s="38"/>
      <c r="OT570" s="38"/>
      <c r="OU570" s="38"/>
      <c r="OV570" s="38"/>
      <c r="OW570" s="38"/>
      <c r="OX570" s="38"/>
      <c r="OY570" s="38"/>
      <c r="OZ570" s="38"/>
      <c r="PA570" s="38"/>
      <c r="PB570" s="38"/>
      <c r="PC570" s="38"/>
      <c r="PD570" s="38"/>
      <c r="PE570" s="38"/>
      <c r="PF570" s="38"/>
      <c r="PG570" s="38"/>
      <c r="PH570" s="38"/>
      <c r="PI570" s="38"/>
      <c r="PJ570" s="38"/>
      <c r="PK570" s="38"/>
      <c r="PL570" s="38"/>
      <c r="PM570" s="38"/>
      <c r="PN570" s="38"/>
      <c r="PO570" s="38"/>
      <c r="PP570" s="38"/>
      <c r="PQ570" s="38"/>
      <c r="PR570" s="38"/>
      <c r="PS570" s="38"/>
      <c r="PT570" s="38"/>
      <c r="PU570" s="38"/>
      <c r="PV570" s="38"/>
      <c r="PW570" s="38"/>
      <c r="PX570" s="38"/>
      <c r="PY570" s="38"/>
      <c r="PZ570" s="38"/>
      <c r="QA570" s="38"/>
      <c r="QB570" s="38"/>
      <c r="QC570" s="38"/>
      <c r="QD570" s="38"/>
      <c r="QE570" s="38"/>
      <c r="QF570" s="38"/>
      <c r="QG570" s="38"/>
      <c r="QH570" s="38"/>
      <c r="QI570" s="38"/>
      <c r="QJ570" s="38"/>
      <c r="QK570" s="38"/>
      <c r="QL570" s="38"/>
      <c r="QM570" s="38"/>
      <c r="QN570" s="38"/>
      <c r="QO570" s="38"/>
      <c r="QP570" s="38"/>
      <c r="QQ570" s="38"/>
      <c r="QR570" s="38"/>
      <c r="QS570" s="38"/>
      <c r="QT570" s="38"/>
      <c r="QU570" s="38"/>
      <c r="QV570" s="38"/>
      <c r="QW570" s="38"/>
      <c r="QX570" s="38"/>
      <c r="QY570" s="38"/>
      <c r="QZ570" s="38"/>
      <c r="RA570" s="38"/>
      <c r="RB570" s="38"/>
      <c r="RC570" s="38"/>
      <c r="RD570" s="38"/>
      <c r="RE570" s="38"/>
      <c r="RF570" s="38"/>
      <c r="RG570" s="38"/>
      <c r="RH570" s="38"/>
      <c r="RI570" s="38"/>
      <c r="RJ570" s="38"/>
      <c r="RK570" s="38"/>
      <c r="RL570" s="38"/>
      <c r="RM570" s="38"/>
      <c r="RN570" s="38"/>
      <c r="RO570" s="38"/>
      <c r="RP570" s="38"/>
      <c r="RQ570" s="38"/>
      <c r="RR570" s="38"/>
      <c r="RS570" s="38"/>
      <c r="RT570" s="38"/>
      <c r="RU570" s="38"/>
      <c r="RV570" s="38"/>
      <c r="RW570" s="38"/>
      <c r="RX570" s="38"/>
      <c r="RY570" s="38"/>
      <c r="RZ570" s="38"/>
      <c r="SA570" s="38"/>
      <c r="SB570" s="38"/>
      <c r="SC570" s="38"/>
      <c r="SD570" s="38"/>
      <c r="SE570" s="38"/>
      <c r="SF570" s="38"/>
      <c r="SG570" s="38"/>
      <c r="SH570" s="38"/>
      <c r="SI570" s="38"/>
      <c r="SJ570" s="38"/>
      <c r="SK570" s="38"/>
      <c r="SL570" s="38"/>
      <c r="SM570" s="38"/>
      <c r="SN570" s="38"/>
      <c r="SO570" s="38"/>
      <c r="SP570" s="38"/>
      <c r="SQ570" s="38"/>
      <c r="SR570" s="38"/>
      <c r="SS570" s="38"/>
      <c r="ST570" s="38"/>
      <c r="SU570" s="38"/>
      <c r="SV570" s="38"/>
      <c r="SW570" s="38"/>
      <c r="SX570" s="38"/>
      <c r="SY570" s="38"/>
      <c r="SZ570" s="38"/>
      <c r="TA570" s="38"/>
      <c r="TB570" s="38"/>
      <c r="TC570" s="38"/>
      <c r="TD570" s="38"/>
      <c r="TE570" s="38"/>
      <c r="TF570" s="38"/>
      <c r="TG570" s="38"/>
      <c r="TH570" s="38"/>
      <c r="TI570" s="38"/>
      <c r="TJ570" s="38"/>
      <c r="TK570" s="38"/>
      <c r="TL570" s="38"/>
      <c r="TM570" s="38"/>
      <c r="TN570" s="38"/>
      <c r="TO570" s="38"/>
      <c r="TP570" s="38"/>
      <c r="TQ570" s="38"/>
      <c r="TR570" s="38"/>
      <c r="TS570" s="38"/>
      <c r="TT570" s="38"/>
      <c r="TU570" s="38"/>
      <c r="TV570" s="38"/>
      <c r="TW570" s="38"/>
      <c r="TX570" s="38"/>
      <c r="TY570" s="38"/>
      <c r="TZ570" s="38"/>
      <c r="UA570" s="38"/>
      <c r="UB570" s="38"/>
      <c r="UC570" s="38"/>
      <c r="UD570" s="38"/>
      <c r="UE570" s="38"/>
      <c r="UF570" s="38"/>
      <c r="UG570" s="38"/>
      <c r="UH570" s="38"/>
      <c r="UI570" s="38"/>
      <c r="UJ570" s="38"/>
      <c r="UK570" s="38"/>
      <c r="UL570" s="38"/>
      <c r="UM570" s="38"/>
      <c r="UN570" s="38"/>
      <c r="UO570" s="38"/>
      <c r="UP570" s="38"/>
      <c r="UQ570" s="38"/>
      <c r="UR570" s="38"/>
      <c r="US570" s="38"/>
      <c r="UT570" s="38"/>
      <c r="UU570" s="38"/>
      <c r="UV570" s="38"/>
      <c r="UW570" s="38"/>
      <c r="UX570" s="38"/>
      <c r="UY570" s="38"/>
      <c r="UZ570" s="38"/>
      <c r="VA570" s="38"/>
      <c r="VB570" s="38"/>
      <c r="VC570" s="38"/>
      <c r="VD570" s="38"/>
      <c r="VE570" s="38"/>
      <c r="VF570" s="38"/>
      <c r="VG570" s="38"/>
      <c r="VH570" s="38"/>
      <c r="VI570" s="38"/>
      <c r="VJ570" s="38"/>
      <c r="VK570" s="38"/>
      <c r="VL570" s="38"/>
      <c r="VM570" s="38"/>
      <c r="VN570" s="38"/>
      <c r="VO570" s="38"/>
      <c r="VP570" s="38"/>
      <c r="VQ570" s="38"/>
      <c r="VR570" s="38"/>
      <c r="VS570" s="38"/>
      <c r="VT570" s="38"/>
      <c r="VU570" s="38"/>
      <c r="VV570" s="38"/>
      <c r="VW570" s="38"/>
      <c r="VX570" s="38"/>
      <c r="VY570" s="38"/>
      <c r="VZ570" s="38"/>
      <c r="WA570" s="38"/>
      <c r="WB570" s="38"/>
      <c r="WC570" s="38"/>
      <c r="WD570" s="38"/>
    </row>
    <row r="571" spans="1:602" s="136" customFormat="1" ht="24" customHeight="1">
      <c r="A571" s="661" t="s">
        <v>1053</v>
      </c>
      <c r="B571" s="662"/>
      <c r="C571" s="662"/>
      <c r="D571" s="662"/>
      <c r="E571" s="662"/>
      <c r="F571" s="662"/>
      <c r="G571" s="662"/>
      <c r="H571" s="662"/>
      <c r="I571" s="662"/>
      <c r="J571" s="662"/>
      <c r="K571" s="662"/>
      <c r="L571" s="662"/>
      <c r="M571" s="662"/>
      <c r="N571" s="662"/>
      <c r="O571" s="662"/>
      <c r="P571" s="662"/>
      <c r="Q571" s="662"/>
      <c r="R571" s="662"/>
      <c r="S571" s="663"/>
    </row>
    <row r="572" spans="1:602" s="136" customFormat="1" ht="15" customHeight="1">
      <c r="A572" s="59">
        <v>792</v>
      </c>
      <c r="B572" s="60"/>
      <c r="C572" s="60"/>
      <c r="D572" s="61"/>
      <c r="E572" s="62"/>
      <c r="F572" s="63"/>
      <c r="G572" s="63"/>
      <c r="H572" s="63"/>
      <c r="I572" s="664"/>
      <c r="J572" s="664"/>
      <c r="K572" s="665"/>
      <c r="L572" s="64"/>
      <c r="M572" s="65">
        <f>M576+M586+M595+M601+M581+M597+M592+M599+M573+M583</f>
        <v>91630040</v>
      </c>
      <c r="N572" s="65">
        <f>N576+N586+N595+N601+N581+N597+N592+N599+N573+N583</f>
        <v>91628854.289999992</v>
      </c>
      <c r="O572" s="65">
        <f>O576+O586+O595+O601+O581+O583+O599+O573+O592</f>
        <v>23281700</v>
      </c>
      <c r="P572" s="65">
        <f>P576+P586+P595+P601+P581</f>
        <v>21663300</v>
      </c>
      <c r="Q572" s="65">
        <f t="shared" ref="Q572:R572" si="93">Q576+Q586+Q595+Q601+Q581</f>
        <v>21454300</v>
      </c>
      <c r="R572" s="65">
        <f t="shared" si="93"/>
        <v>21454300</v>
      </c>
      <c r="S572" s="66"/>
    </row>
    <row r="573" spans="1:602" s="136" customFormat="1" ht="15" customHeight="1">
      <c r="A573" s="67"/>
      <c r="B573" s="68" t="s">
        <v>1054</v>
      </c>
      <c r="C573" s="68" t="s">
        <v>1055</v>
      </c>
      <c r="D573" s="68" t="s">
        <v>787</v>
      </c>
      <c r="E573" s="69" t="s">
        <v>1056</v>
      </c>
      <c r="F573" s="70" t="s">
        <v>136</v>
      </c>
      <c r="G573" s="71">
        <v>44789</v>
      </c>
      <c r="H573" s="69" t="s">
        <v>137</v>
      </c>
      <c r="I573" s="664" t="s">
        <v>142</v>
      </c>
      <c r="J573" s="664" t="s">
        <v>7</v>
      </c>
      <c r="K573" s="665" t="s">
        <v>40</v>
      </c>
      <c r="L573" s="64" t="s">
        <v>146</v>
      </c>
      <c r="M573" s="65">
        <v>576000</v>
      </c>
      <c r="N573" s="65">
        <v>576000</v>
      </c>
      <c r="O573" s="65"/>
      <c r="P573" s="65"/>
      <c r="Q573" s="65"/>
      <c r="R573" s="65"/>
      <c r="S573" s="66"/>
    </row>
    <row r="574" spans="1:602" s="136" customFormat="1" ht="15" customHeight="1">
      <c r="A574" s="67"/>
      <c r="B574" s="72"/>
      <c r="C574" s="72"/>
      <c r="D574" s="72"/>
      <c r="E574" s="73"/>
      <c r="F574" s="74"/>
      <c r="G574" s="75"/>
      <c r="H574" s="73"/>
      <c r="I574" s="666" t="s">
        <v>142</v>
      </c>
      <c r="J574" s="666" t="s">
        <v>7</v>
      </c>
      <c r="K574" s="665" t="s">
        <v>40</v>
      </c>
      <c r="L574" s="667" t="s">
        <v>1057</v>
      </c>
      <c r="M574" s="65">
        <v>576000</v>
      </c>
      <c r="N574" s="65">
        <v>576000</v>
      </c>
      <c r="O574" s="65"/>
      <c r="P574" s="65"/>
      <c r="Q574" s="65"/>
      <c r="R574" s="65"/>
      <c r="S574" s="66"/>
    </row>
    <row r="575" spans="1:602" s="136" customFormat="1" ht="130.5" customHeight="1">
      <c r="A575" s="67"/>
      <c r="B575" s="76"/>
      <c r="C575" s="76"/>
      <c r="D575" s="76"/>
      <c r="E575" s="77"/>
      <c r="F575" s="78"/>
      <c r="G575" s="79"/>
      <c r="H575" s="77"/>
      <c r="I575" s="666" t="s">
        <v>142</v>
      </c>
      <c r="J575" s="666" t="s">
        <v>7</v>
      </c>
      <c r="K575" s="665" t="s">
        <v>40</v>
      </c>
      <c r="L575" s="667" t="s">
        <v>144</v>
      </c>
      <c r="M575" s="65">
        <v>576000</v>
      </c>
      <c r="N575" s="65">
        <v>576000</v>
      </c>
      <c r="O575" s="65"/>
      <c r="P575" s="65"/>
      <c r="Q575" s="65"/>
      <c r="R575" s="65"/>
      <c r="S575" s="66"/>
    </row>
    <row r="576" spans="1:602" s="136" customFormat="1" ht="15.75" customHeight="1">
      <c r="A576" s="668"/>
      <c r="B576" s="68" t="s">
        <v>291</v>
      </c>
      <c r="C576" s="82" t="s">
        <v>91</v>
      </c>
      <c r="D576" s="82" t="s">
        <v>787</v>
      </c>
      <c r="E576" s="80" t="s">
        <v>1058</v>
      </c>
      <c r="F576" s="82" t="s">
        <v>136</v>
      </c>
      <c r="G576" s="82" t="s">
        <v>1059</v>
      </c>
      <c r="H576" s="82" t="s">
        <v>137</v>
      </c>
      <c r="I576" s="664" t="s">
        <v>142</v>
      </c>
      <c r="J576" s="664" t="s">
        <v>7</v>
      </c>
      <c r="K576" s="665">
        <v>9990000110</v>
      </c>
      <c r="L576" s="64" t="s">
        <v>146</v>
      </c>
      <c r="M576" s="65">
        <f>M577</f>
        <v>7193200</v>
      </c>
      <c r="N576" s="65">
        <f t="shared" ref="N576:R576" si="94">N577</f>
        <v>7192926.3300000001</v>
      </c>
      <c r="O576" s="65">
        <f t="shared" si="94"/>
        <v>7958300</v>
      </c>
      <c r="P576" s="65">
        <f t="shared" si="94"/>
        <v>7865100</v>
      </c>
      <c r="Q576" s="65">
        <f t="shared" si="94"/>
        <v>7865100</v>
      </c>
      <c r="R576" s="65">
        <f t="shared" si="94"/>
        <v>7865100</v>
      </c>
      <c r="S576" s="66">
        <v>3</v>
      </c>
    </row>
    <row r="577" spans="1:19" s="136" customFormat="1" ht="17.25" customHeight="1">
      <c r="A577" s="668"/>
      <c r="B577" s="72"/>
      <c r="C577" s="82"/>
      <c r="D577" s="82"/>
      <c r="E577" s="80"/>
      <c r="F577" s="82"/>
      <c r="G577" s="82"/>
      <c r="H577" s="82"/>
      <c r="I577" s="666" t="s">
        <v>142</v>
      </c>
      <c r="J577" s="666" t="s">
        <v>7</v>
      </c>
      <c r="K577" s="667">
        <v>9990000110</v>
      </c>
      <c r="L577" s="667" t="s">
        <v>1060</v>
      </c>
      <c r="M577" s="81">
        <f>M578+M579+M580</f>
        <v>7193200</v>
      </c>
      <c r="N577" s="81">
        <f>N578+N579+N580</f>
        <v>7192926.3300000001</v>
      </c>
      <c r="O577" s="81">
        <f t="shared" ref="O577:R577" si="95">O578+O579+O580</f>
        <v>7958300</v>
      </c>
      <c r="P577" s="81">
        <f t="shared" si="95"/>
        <v>7865100</v>
      </c>
      <c r="Q577" s="81">
        <f t="shared" si="95"/>
        <v>7865100</v>
      </c>
      <c r="R577" s="81">
        <f t="shared" si="95"/>
        <v>7865100</v>
      </c>
      <c r="S577" s="669"/>
    </row>
    <row r="578" spans="1:19" s="136" customFormat="1" ht="21" customHeight="1">
      <c r="A578" s="668"/>
      <c r="B578" s="72"/>
      <c r="C578" s="82"/>
      <c r="D578" s="82"/>
      <c r="E578" s="80"/>
      <c r="F578" s="82"/>
      <c r="G578" s="82"/>
      <c r="H578" s="82"/>
      <c r="I578" s="666" t="s">
        <v>142</v>
      </c>
      <c r="J578" s="666" t="s">
        <v>7</v>
      </c>
      <c r="K578" s="667">
        <v>9990000110</v>
      </c>
      <c r="L578" s="667" t="s">
        <v>150</v>
      </c>
      <c r="M578" s="81">
        <v>5535100</v>
      </c>
      <c r="N578" s="81">
        <v>5534957.9900000002</v>
      </c>
      <c r="O578" s="81">
        <v>6112400</v>
      </c>
      <c r="P578" s="81">
        <v>6041000</v>
      </c>
      <c r="Q578" s="81">
        <v>6041000</v>
      </c>
      <c r="R578" s="81">
        <v>6041000</v>
      </c>
      <c r="S578" s="669"/>
    </row>
    <row r="579" spans="1:19" s="136" customFormat="1" ht="15" customHeight="1">
      <c r="A579" s="668"/>
      <c r="B579" s="72"/>
      <c r="C579" s="82"/>
      <c r="D579" s="82"/>
      <c r="E579" s="80"/>
      <c r="F579" s="82"/>
      <c r="G579" s="82"/>
      <c r="H579" s="82"/>
      <c r="I579" s="666" t="s">
        <v>142</v>
      </c>
      <c r="J579" s="666" t="s">
        <v>7</v>
      </c>
      <c r="K579" s="667">
        <v>9990000110</v>
      </c>
      <c r="L579" s="667" t="s">
        <v>75</v>
      </c>
      <c r="M579" s="81">
        <v>1658100</v>
      </c>
      <c r="N579" s="81">
        <v>1657968.34</v>
      </c>
      <c r="O579" s="81">
        <v>1845900</v>
      </c>
      <c r="P579" s="81">
        <v>1824100</v>
      </c>
      <c r="Q579" s="81">
        <v>1824100</v>
      </c>
      <c r="R579" s="81">
        <v>1824100</v>
      </c>
      <c r="S579" s="669"/>
    </row>
    <row r="580" spans="1:19" s="136" customFormat="1" ht="66.75" customHeight="1">
      <c r="A580" s="668"/>
      <c r="B580" s="72"/>
      <c r="C580" s="82"/>
      <c r="D580" s="82"/>
      <c r="E580" s="80"/>
      <c r="F580" s="82"/>
      <c r="G580" s="82"/>
      <c r="H580" s="82"/>
      <c r="I580" s="666" t="s">
        <v>142</v>
      </c>
      <c r="J580" s="666" t="s">
        <v>7</v>
      </c>
      <c r="K580" s="667">
        <v>9990000110</v>
      </c>
      <c r="L580" s="667" t="s">
        <v>151</v>
      </c>
      <c r="M580" s="81"/>
      <c r="N580" s="81"/>
      <c r="O580" s="81"/>
      <c r="P580" s="81"/>
      <c r="Q580" s="81"/>
      <c r="R580" s="81"/>
      <c r="S580" s="669"/>
    </row>
    <row r="581" spans="1:19" s="136" customFormat="1" ht="15" customHeight="1">
      <c r="A581" s="668"/>
      <c r="B581" s="82" t="s">
        <v>752</v>
      </c>
      <c r="C581" s="82" t="s">
        <v>1061</v>
      </c>
      <c r="D581" s="82" t="s">
        <v>787</v>
      </c>
      <c r="E581" s="670" t="s">
        <v>1062</v>
      </c>
      <c r="F581" s="82" t="s">
        <v>136</v>
      </c>
      <c r="G581" s="671" t="s">
        <v>1063</v>
      </c>
      <c r="H581" s="82" t="s">
        <v>137</v>
      </c>
      <c r="I581" s="666" t="s">
        <v>142</v>
      </c>
      <c r="J581" s="666" t="s">
        <v>7</v>
      </c>
      <c r="K581" s="667">
        <v>9990000190</v>
      </c>
      <c r="L581" s="667" t="s">
        <v>146</v>
      </c>
      <c r="M581" s="81">
        <f>M582</f>
        <v>700</v>
      </c>
      <c r="N581" s="81">
        <f t="shared" ref="N581:R581" si="96">N582</f>
        <v>212</v>
      </c>
      <c r="O581" s="81">
        <f t="shared" si="96"/>
        <v>700</v>
      </c>
      <c r="P581" s="81">
        <f t="shared" si="96"/>
        <v>700</v>
      </c>
      <c r="Q581" s="81">
        <f t="shared" si="96"/>
        <v>700</v>
      </c>
      <c r="R581" s="81">
        <f t="shared" si="96"/>
        <v>700</v>
      </c>
      <c r="S581" s="669">
        <v>3</v>
      </c>
    </row>
    <row r="582" spans="1:19" s="136" customFormat="1" ht="82.5" customHeight="1">
      <c r="A582" s="668"/>
      <c r="B582" s="82"/>
      <c r="C582" s="82"/>
      <c r="D582" s="82"/>
      <c r="E582" s="670"/>
      <c r="F582" s="82"/>
      <c r="G582" s="671"/>
      <c r="H582" s="82"/>
      <c r="I582" s="666" t="s">
        <v>142</v>
      </c>
      <c r="J582" s="666" t="s">
        <v>7</v>
      </c>
      <c r="K582" s="667">
        <v>9990000190</v>
      </c>
      <c r="L582" s="667" t="s">
        <v>44</v>
      </c>
      <c r="M582" s="81">
        <v>700</v>
      </c>
      <c r="N582" s="81">
        <v>212</v>
      </c>
      <c r="O582" s="81">
        <v>700</v>
      </c>
      <c r="P582" s="81">
        <v>700</v>
      </c>
      <c r="Q582" s="81">
        <v>700</v>
      </c>
      <c r="R582" s="81">
        <v>700</v>
      </c>
      <c r="S582" s="669"/>
    </row>
    <row r="583" spans="1:19" s="136" customFormat="1" ht="82.5" customHeight="1">
      <c r="A583" s="668"/>
      <c r="B583" s="68" t="s">
        <v>1064</v>
      </c>
      <c r="C583" s="68" t="s">
        <v>1002</v>
      </c>
      <c r="D583" s="68" t="s">
        <v>787</v>
      </c>
      <c r="E583" s="615" t="s">
        <v>1065</v>
      </c>
      <c r="F583" s="68" t="s">
        <v>136</v>
      </c>
      <c r="G583" s="672">
        <v>44799</v>
      </c>
      <c r="H583" s="68" t="s">
        <v>137</v>
      </c>
      <c r="I583" s="664" t="s">
        <v>142</v>
      </c>
      <c r="J583" s="664" t="s">
        <v>7</v>
      </c>
      <c r="K583" s="667" t="s">
        <v>338</v>
      </c>
      <c r="L583" s="64" t="s">
        <v>146</v>
      </c>
      <c r="M583" s="81">
        <f t="shared" ref="M583:N583" si="97">M584+M585</f>
        <v>167700</v>
      </c>
      <c r="N583" s="81">
        <f t="shared" si="97"/>
        <v>167700</v>
      </c>
      <c r="O583" s="81"/>
      <c r="P583" s="81"/>
      <c r="Q583" s="81"/>
      <c r="R583" s="81"/>
      <c r="S583" s="669">
        <v>3</v>
      </c>
    </row>
    <row r="584" spans="1:19" s="136" customFormat="1" ht="82.5" customHeight="1">
      <c r="A584" s="668"/>
      <c r="B584" s="72"/>
      <c r="C584" s="72"/>
      <c r="D584" s="72"/>
      <c r="E584" s="673"/>
      <c r="F584" s="72"/>
      <c r="G584" s="674"/>
      <c r="H584" s="72"/>
      <c r="I584" s="666" t="s">
        <v>142</v>
      </c>
      <c r="J584" s="666" t="s">
        <v>7</v>
      </c>
      <c r="K584" s="667" t="s">
        <v>338</v>
      </c>
      <c r="L584" s="667" t="s">
        <v>150</v>
      </c>
      <c r="M584" s="81">
        <v>129070</v>
      </c>
      <c r="N584" s="81">
        <v>129070</v>
      </c>
      <c r="O584" s="81"/>
      <c r="P584" s="81"/>
      <c r="Q584" s="81"/>
      <c r="R584" s="81"/>
      <c r="S584" s="669"/>
    </row>
    <row r="585" spans="1:19" s="136" customFormat="1" ht="82.5" customHeight="1">
      <c r="A585" s="668"/>
      <c r="B585" s="76"/>
      <c r="C585" s="76"/>
      <c r="D585" s="76"/>
      <c r="E585" s="616"/>
      <c r="F585" s="76"/>
      <c r="G585" s="675"/>
      <c r="H585" s="76"/>
      <c r="I585" s="666" t="s">
        <v>142</v>
      </c>
      <c r="J585" s="666" t="s">
        <v>7</v>
      </c>
      <c r="K585" s="667" t="s">
        <v>338</v>
      </c>
      <c r="L585" s="667" t="s">
        <v>75</v>
      </c>
      <c r="M585" s="81">
        <v>38630</v>
      </c>
      <c r="N585" s="81">
        <v>38630</v>
      </c>
      <c r="O585" s="81"/>
      <c r="P585" s="81"/>
      <c r="Q585" s="81"/>
      <c r="R585" s="81"/>
      <c r="S585" s="669"/>
    </row>
    <row r="586" spans="1:19" s="22" customFormat="1" ht="42" customHeight="1">
      <c r="A586" s="668"/>
      <c r="B586" s="82" t="s">
        <v>583</v>
      </c>
      <c r="C586" s="82" t="s">
        <v>1066</v>
      </c>
      <c r="D586" s="82" t="s">
        <v>787</v>
      </c>
      <c r="E586" s="80" t="s">
        <v>1067</v>
      </c>
      <c r="F586" s="82" t="s">
        <v>136</v>
      </c>
      <c r="G586" s="82" t="s">
        <v>1068</v>
      </c>
      <c r="H586" s="82" t="s">
        <v>137</v>
      </c>
      <c r="I586" s="665" t="s">
        <v>142</v>
      </c>
      <c r="J586" s="665" t="s">
        <v>7</v>
      </c>
      <c r="K586" s="665" t="s">
        <v>1069</v>
      </c>
      <c r="L586" s="665" t="s">
        <v>146</v>
      </c>
      <c r="M586" s="83">
        <f>M587+M588+M589+M590+M591</f>
        <v>6483300</v>
      </c>
      <c r="N586" s="83">
        <f t="shared" ref="N586:R586" si="98">N587+N588+N589+N590+N591</f>
        <v>6482885.959999999</v>
      </c>
      <c r="O586" s="83">
        <f t="shared" si="98"/>
        <v>6762700</v>
      </c>
      <c r="P586" s="83">
        <f t="shared" si="98"/>
        <v>6754500</v>
      </c>
      <c r="Q586" s="83">
        <f t="shared" si="98"/>
        <v>6754500</v>
      </c>
      <c r="R586" s="83">
        <f t="shared" si="98"/>
        <v>6754500</v>
      </c>
      <c r="S586" s="669">
        <v>3</v>
      </c>
    </row>
    <row r="587" spans="1:19" s="136" customFormat="1" ht="12">
      <c r="A587" s="668"/>
      <c r="B587" s="82"/>
      <c r="C587" s="82"/>
      <c r="D587" s="82"/>
      <c r="E587" s="80"/>
      <c r="F587" s="82"/>
      <c r="G587" s="82"/>
      <c r="H587" s="82"/>
      <c r="I587" s="667" t="s">
        <v>142</v>
      </c>
      <c r="J587" s="667" t="s">
        <v>7</v>
      </c>
      <c r="K587" s="667" t="s">
        <v>1069</v>
      </c>
      <c r="L587" s="166" t="s">
        <v>147</v>
      </c>
      <c r="M587" s="81">
        <v>4596400</v>
      </c>
      <c r="N587" s="81">
        <v>4596319.2699999996</v>
      </c>
      <c r="O587" s="81">
        <v>4975100</v>
      </c>
      <c r="P587" s="81">
        <v>4975100</v>
      </c>
      <c r="Q587" s="81">
        <v>4975100</v>
      </c>
      <c r="R587" s="81">
        <v>4975100</v>
      </c>
      <c r="S587" s="669"/>
    </row>
    <row r="588" spans="1:19" s="136" customFormat="1" ht="12">
      <c r="A588" s="668"/>
      <c r="B588" s="82"/>
      <c r="C588" s="82"/>
      <c r="D588" s="82"/>
      <c r="E588" s="80"/>
      <c r="F588" s="82"/>
      <c r="G588" s="82"/>
      <c r="H588" s="82"/>
      <c r="I588" s="667" t="s">
        <v>142</v>
      </c>
      <c r="J588" s="667" t="s">
        <v>7</v>
      </c>
      <c r="K588" s="667" t="s">
        <v>1069</v>
      </c>
      <c r="L588" s="166" t="s">
        <v>15</v>
      </c>
      <c r="M588" s="81"/>
      <c r="N588" s="81"/>
      <c r="O588" s="81"/>
      <c r="P588" s="81"/>
      <c r="Q588" s="81"/>
      <c r="R588" s="81"/>
      <c r="S588" s="669"/>
    </row>
    <row r="589" spans="1:19" s="136" customFormat="1" ht="12">
      <c r="A589" s="668"/>
      <c r="B589" s="82"/>
      <c r="C589" s="82"/>
      <c r="D589" s="82"/>
      <c r="E589" s="80"/>
      <c r="F589" s="82"/>
      <c r="G589" s="82"/>
      <c r="H589" s="82"/>
      <c r="I589" s="667" t="s">
        <v>142</v>
      </c>
      <c r="J589" s="667" t="s">
        <v>7</v>
      </c>
      <c r="K589" s="667" t="s">
        <v>1069</v>
      </c>
      <c r="L589" s="166" t="s">
        <v>85</v>
      </c>
      <c r="M589" s="81">
        <v>1373800</v>
      </c>
      <c r="N589" s="81">
        <v>1373648.76</v>
      </c>
      <c r="O589" s="81">
        <v>1502500</v>
      </c>
      <c r="P589" s="81">
        <v>1502500</v>
      </c>
      <c r="Q589" s="81">
        <v>1502500</v>
      </c>
      <c r="R589" s="81">
        <v>1502500</v>
      </c>
      <c r="S589" s="669"/>
    </row>
    <row r="590" spans="1:19" s="136" customFormat="1" ht="12">
      <c r="A590" s="668"/>
      <c r="B590" s="82"/>
      <c r="C590" s="82"/>
      <c r="D590" s="82"/>
      <c r="E590" s="80"/>
      <c r="F590" s="82"/>
      <c r="G590" s="82"/>
      <c r="H590" s="82"/>
      <c r="I590" s="667" t="s">
        <v>142</v>
      </c>
      <c r="J590" s="667" t="s">
        <v>7</v>
      </c>
      <c r="K590" s="667" t="s">
        <v>1069</v>
      </c>
      <c r="L590" s="166" t="s">
        <v>144</v>
      </c>
      <c r="M590" s="81">
        <v>512300</v>
      </c>
      <c r="N590" s="81">
        <v>512130.31</v>
      </c>
      <c r="O590" s="81">
        <v>284300</v>
      </c>
      <c r="P590" s="81">
        <v>276100</v>
      </c>
      <c r="Q590" s="81">
        <v>276100</v>
      </c>
      <c r="R590" s="81">
        <v>276100</v>
      </c>
      <c r="S590" s="669"/>
    </row>
    <row r="591" spans="1:19" s="136" customFormat="1" ht="40.5" customHeight="1">
      <c r="A591" s="668"/>
      <c r="B591" s="82"/>
      <c r="C591" s="82"/>
      <c r="D591" s="82"/>
      <c r="E591" s="80"/>
      <c r="F591" s="82"/>
      <c r="G591" s="82"/>
      <c r="H591" s="82"/>
      <c r="I591" s="667" t="s">
        <v>142</v>
      </c>
      <c r="J591" s="667" t="s">
        <v>7</v>
      </c>
      <c r="K591" s="667" t="s">
        <v>1069</v>
      </c>
      <c r="L591" s="166" t="s">
        <v>44</v>
      </c>
      <c r="M591" s="81">
        <v>800</v>
      </c>
      <c r="N591" s="81">
        <v>787.62</v>
      </c>
      <c r="O591" s="81">
        <v>800</v>
      </c>
      <c r="P591" s="81">
        <v>800</v>
      </c>
      <c r="Q591" s="81">
        <v>800</v>
      </c>
      <c r="R591" s="81">
        <v>800</v>
      </c>
      <c r="S591" s="669"/>
    </row>
    <row r="592" spans="1:19" s="22" customFormat="1" ht="23.25" customHeight="1">
      <c r="A592" s="668"/>
      <c r="B592" s="82" t="s">
        <v>266</v>
      </c>
      <c r="C592" s="68" t="s">
        <v>427</v>
      </c>
      <c r="D592" s="68" t="s">
        <v>787</v>
      </c>
      <c r="E592" s="69" t="s">
        <v>1070</v>
      </c>
      <c r="F592" s="68" t="s">
        <v>136</v>
      </c>
      <c r="G592" s="68" t="s">
        <v>1071</v>
      </c>
      <c r="H592" s="68" t="s">
        <v>137</v>
      </c>
      <c r="I592" s="667" t="s">
        <v>142</v>
      </c>
      <c r="J592" s="667" t="s">
        <v>7</v>
      </c>
      <c r="K592" s="667" t="s">
        <v>54</v>
      </c>
      <c r="L592" s="166" t="s">
        <v>146</v>
      </c>
      <c r="M592" s="81">
        <v>416000</v>
      </c>
      <c r="N592" s="81">
        <v>415990</v>
      </c>
      <c r="O592" s="81"/>
      <c r="P592" s="81"/>
      <c r="Q592" s="81"/>
      <c r="R592" s="81"/>
      <c r="S592" s="669">
        <v>3</v>
      </c>
    </row>
    <row r="593" spans="1:19" s="22" customFormat="1" ht="23.25" customHeight="1">
      <c r="A593" s="668"/>
      <c r="B593" s="82"/>
      <c r="C593" s="72"/>
      <c r="D593" s="72"/>
      <c r="E593" s="73"/>
      <c r="F593" s="72"/>
      <c r="G593" s="72"/>
      <c r="H593" s="72"/>
      <c r="I593" s="667" t="s">
        <v>142</v>
      </c>
      <c r="J593" s="667" t="s">
        <v>7</v>
      </c>
      <c r="K593" s="667" t="s">
        <v>54</v>
      </c>
      <c r="L593" s="166" t="s">
        <v>60</v>
      </c>
      <c r="M593" s="81">
        <v>416000</v>
      </c>
      <c r="N593" s="81">
        <v>415990</v>
      </c>
      <c r="O593" s="81"/>
      <c r="P593" s="81"/>
      <c r="Q593" s="81"/>
      <c r="R593" s="81"/>
      <c r="S593" s="669"/>
    </row>
    <row r="594" spans="1:19" s="22" customFormat="1" ht="71.25" customHeight="1">
      <c r="A594" s="668"/>
      <c r="B594" s="82"/>
      <c r="C594" s="76"/>
      <c r="D594" s="76"/>
      <c r="E594" s="77"/>
      <c r="F594" s="76"/>
      <c r="G594" s="76"/>
      <c r="H594" s="76"/>
      <c r="I594" s="667" t="s">
        <v>142</v>
      </c>
      <c r="J594" s="667" t="s">
        <v>7</v>
      </c>
      <c r="K594" s="667" t="s">
        <v>54</v>
      </c>
      <c r="L594" s="166" t="s">
        <v>154</v>
      </c>
      <c r="M594" s="81">
        <v>416000</v>
      </c>
      <c r="N594" s="81">
        <v>415990</v>
      </c>
      <c r="O594" s="81"/>
      <c r="P594" s="81"/>
      <c r="Q594" s="81"/>
      <c r="R594" s="81"/>
      <c r="S594" s="669"/>
    </row>
    <row r="595" spans="1:19" s="136" customFormat="1" ht="141.75" customHeight="1">
      <c r="A595" s="668"/>
      <c r="B595" s="68" t="s">
        <v>267</v>
      </c>
      <c r="C595" s="82" t="s">
        <v>1072</v>
      </c>
      <c r="D595" s="68" t="s">
        <v>787</v>
      </c>
      <c r="E595" s="84" t="s">
        <v>1073</v>
      </c>
      <c r="F595" s="82" t="s">
        <v>136</v>
      </c>
      <c r="G595" s="676">
        <v>43615</v>
      </c>
      <c r="H595" s="82" t="s">
        <v>137</v>
      </c>
      <c r="I595" s="665" t="s">
        <v>152</v>
      </c>
      <c r="J595" s="665" t="s">
        <v>142</v>
      </c>
      <c r="K595" s="665" t="s">
        <v>1074</v>
      </c>
      <c r="L595" s="665" t="s">
        <v>146</v>
      </c>
      <c r="M595" s="83">
        <f>M596</f>
        <v>2628000</v>
      </c>
      <c r="N595" s="83">
        <f>N596</f>
        <v>2628000</v>
      </c>
      <c r="O595" s="83">
        <f t="shared" ref="O595:R595" si="99">O596</f>
        <v>2628000</v>
      </c>
      <c r="P595" s="83">
        <f t="shared" si="99"/>
        <v>2043000</v>
      </c>
      <c r="Q595" s="83">
        <f t="shared" si="99"/>
        <v>1834000</v>
      </c>
      <c r="R595" s="83">
        <f t="shared" si="99"/>
        <v>1834000</v>
      </c>
      <c r="S595" s="669">
        <v>3</v>
      </c>
    </row>
    <row r="596" spans="1:19" s="136" customFormat="1" ht="18.75" customHeight="1">
      <c r="A596" s="668"/>
      <c r="B596" s="76"/>
      <c r="C596" s="82"/>
      <c r="D596" s="76"/>
      <c r="E596" s="84"/>
      <c r="F596" s="82"/>
      <c r="G596" s="676"/>
      <c r="H596" s="82"/>
      <c r="I596" s="667" t="s">
        <v>152</v>
      </c>
      <c r="J596" s="667" t="s">
        <v>142</v>
      </c>
      <c r="K596" s="667" t="s">
        <v>1074</v>
      </c>
      <c r="L596" s="667" t="s">
        <v>1075</v>
      </c>
      <c r="M596" s="81">
        <v>2628000</v>
      </c>
      <c r="N596" s="81">
        <v>2628000</v>
      </c>
      <c r="O596" s="81">
        <v>2628000</v>
      </c>
      <c r="P596" s="81">
        <v>2043000</v>
      </c>
      <c r="Q596" s="81">
        <v>1834000</v>
      </c>
      <c r="R596" s="81">
        <v>1834000</v>
      </c>
      <c r="S596" s="669"/>
    </row>
    <row r="597" spans="1:19" s="22" customFormat="1" ht="18.75" customHeight="1">
      <c r="A597" s="668"/>
      <c r="B597" s="68" t="s">
        <v>768</v>
      </c>
      <c r="C597" s="68" t="s">
        <v>1076</v>
      </c>
      <c r="D597" s="68" t="s">
        <v>787</v>
      </c>
      <c r="E597" s="85" t="s">
        <v>1077</v>
      </c>
      <c r="F597" s="82" t="s">
        <v>136</v>
      </c>
      <c r="G597" s="198">
        <v>44847</v>
      </c>
      <c r="H597" s="82" t="s">
        <v>137</v>
      </c>
      <c r="I597" s="665" t="s">
        <v>152</v>
      </c>
      <c r="J597" s="665" t="s">
        <v>4</v>
      </c>
      <c r="K597" s="667" t="s">
        <v>338</v>
      </c>
      <c r="L597" s="665" t="s">
        <v>1078</v>
      </c>
      <c r="M597" s="677">
        <v>24149600</v>
      </c>
      <c r="N597" s="677">
        <v>24149600</v>
      </c>
      <c r="O597" s="677"/>
      <c r="P597" s="81"/>
      <c r="Q597" s="81"/>
      <c r="R597" s="81"/>
      <c r="S597" s="669"/>
    </row>
    <row r="598" spans="1:19" s="22" customFormat="1" ht="135" customHeight="1">
      <c r="A598" s="668"/>
      <c r="B598" s="76"/>
      <c r="C598" s="76"/>
      <c r="D598" s="76"/>
      <c r="E598" s="86"/>
      <c r="F598" s="82"/>
      <c r="G598" s="272"/>
      <c r="H598" s="82"/>
      <c r="I598" s="665" t="s">
        <v>152</v>
      </c>
      <c r="J598" s="665" t="s">
        <v>4</v>
      </c>
      <c r="K598" s="667" t="s">
        <v>338</v>
      </c>
      <c r="L598" s="665" t="s">
        <v>39</v>
      </c>
      <c r="M598" s="677">
        <v>24149600</v>
      </c>
      <c r="N598" s="677">
        <v>24149600</v>
      </c>
      <c r="O598" s="677"/>
      <c r="P598" s="81"/>
      <c r="Q598" s="81"/>
      <c r="R598" s="81"/>
      <c r="S598" s="669"/>
    </row>
    <row r="599" spans="1:19" s="136" customFormat="1" ht="18.75" customHeight="1">
      <c r="A599" s="668"/>
      <c r="B599" s="68" t="s">
        <v>533</v>
      </c>
      <c r="C599" s="68" t="s">
        <v>1002</v>
      </c>
      <c r="D599" s="68" t="s">
        <v>787</v>
      </c>
      <c r="E599" s="85" t="s">
        <v>1065</v>
      </c>
      <c r="F599" s="82" t="s">
        <v>136</v>
      </c>
      <c r="G599" s="198">
        <v>44799</v>
      </c>
      <c r="H599" s="82" t="s">
        <v>137</v>
      </c>
      <c r="I599" s="665" t="s">
        <v>152</v>
      </c>
      <c r="J599" s="665" t="s">
        <v>4</v>
      </c>
      <c r="K599" s="667" t="s">
        <v>338</v>
      </c>
      <c r="L599" s="665" t="s">
        <v>1078</v>
      </c>
      <c r="M599" s="677">
        <v>852900</v>
      </c>
      <c r="N599" s="677">
        <v>852900</v>
      </c>
      <c r="O599" s="677"/>
      <c r="P599" s="81"/>
      <c r="Q599" s="81"/>
      <c r="R599" s="81"/>
      <c r="S599" s="669">
        <v>3</v>
      </c>
    </row>
    <row r="600" spans="1:19" s="136" customFormat="1" ht="234.75" customHeight="1">
      <c r="A600" s="668"/>
      <c r="B600" s="76"/>
      <c r="C600" s="76"/>
      <c r="D600" s="76"/>
      <c r="E600" s="86"/>
      <c r="F600" s="82"/>
      <c r="G600" s="272"/>
      <c r="H600" s="82"/>
      <c r="I600" s="665" t="s">
        <v>152</v>
      </c>
      <c r="J600" s="665" t="s">
        <v>4</v>
      </c>
      <c r="K600" s="667" t="s">
        <v>338</v>
      </c>
      <c r="L600" s="665" t="s">
        <v>39</v>
      </c>
      <c r="M600" s="677">
        <v>852900</v>
      </c>
      <c r="N600" s="677">
        <v>852900</v>
      </c>
      <c r="O600" s="677"/>
      <c r="P600" s="81"/>
      <c r="Q600" s="81"/>
      <c r="R600" s="81"/>
      <c r="S600" s="669"/>
    </row>
    <row r="601" spans="1:19" s="136" customFormat="1" ht="163.5" customHeight="1">
      <c r="A601" s="668"/>
      <c r="B601" s="68" t="s">
        <v>1079</v>
      </c>
      <c r="C601" s="678" t="s">
        <v>1080</v>
      </c>
      <c r="D601" s="68" t="s">
        <v>787</v>
      </c>
      <c r="E601" s="87" t="s">
        <v>1081</v>
      </c>
      <c r="F601" s="679" t="s">
        <v>136</v>
      </c>
      <c r="G601" s="680">
        <v>43615</v>
      </c>
      <c r="H601" s="258" t="s">
        <v>137</v>
      </c>
      <c r="I601" s="681" t="s">
        <v>152</v>
      </c>
      <c r="J601" s="681" t="s">
        <v>4</v>
      </c>
      <c r="K601" s="682" t="s">
        <v>1082</v>
      </c>
      <c r="L601" s="681" t="s">
        <v>39</v>
      </c>
      <c r="M601" s="683">
        <v>49162640</v>
      </c>
      <c r="N601" s="683">
        <v>49162640</v>
      </c>
      <c r="O601" s="684">
        <v>5932000</v>
      </c>
      <c r="P601" s="684">
        <v>5000000</v>
      </c>
      <c r="Q601" s="683">
        <v>5000000</v>
      </c>
      <c r="R601" s="683">
        <v>5000000</v>
      </c>
      <c r="S601" s="685">
        <v>3</v>
      </c>
    </row>
    <row r="602" spans="1:19" s="136" customFormat="1" ht="134.25" customHeight="1">
      <c r="A602" s="668"/>
      <c r="B602" s="686"/>
      <c r="C602" s="687"/>
      <c r="D602" s="76"/>
      <c r="E602" s="87" t="s">
        <v>1083</v>
      </c>
      <c r="F602" s="679" t="s">
        <v>136</v>
      </c>
      <c r="G602" s="680">
        <v>43636</v>
      </c>
      <c r="H602" s="258" t="s">
        <v>137</v>
      </c>
      <c r="I602" s="688"/>
      <c r="J602" s="688"/>
      <c r="K602" s="689"/>
      <c r="L602" s="688"/>
      <c r="M602" s="690"/>
      <c r="N602" s="690"/>
      <c r="O602" s="691"/>
      <c r="P602" s="691"/>
      <c r="Q602" s="690"/>
      <c r="R602" s="690"/>
      <c r="S602" s="692"/>
    </row>
    <row r="603" spans="1:19" s="143" customFormat="1" ht="21.75" customHeight="1" thickBot="1">
      <c r="A603" s="137"/>
      <c r="B603" s="138"/>
      <c r="C603" s="139" t="s">
        <v>1084</v>
      </c>
      <c r="D603" s="139"/>
      <c r="E603" s="140"/>
      <c r="F603" s="141"/>
      <c r="G603" s="142"/>
      <c r="H603" s="693"/>
      <c r="I603" s="694"/>
      <c r="J603" s="694"/>
      <c r="K603" s="694"/>
      <c r="L603" s="694"/>
      <c r="M603" s="695">
        <f>M576+M581+M586+M595+M601+M598+M573+M583+M592+M599</f>
        <v>91630040</v>
      </c>
      <c r="N603" s="695">
        <f>N576+N581+N586+N595+N601+N598+N573+N583+N592+N599</f>
        <v>91628854.289999992</v>
      </c>
      <c r="O603" s="695">
        <f>O576+O581+O586+O595+O601+O599+O592+O583+O573</f>
        <v>23281700</v>
      </c>
      <c r="P603" s="695">
        <f>P576+P581+P586+P595+P601</f>
        <v>21663300</v>
      </c>
      <c r="Q603" s="695">
        <f>Q576+Q581+Q586+Q595+Q601</f>
        <v>21454300</v>
      </c>
      <c r="R603" s="695">
        <f>R576+R581+R586+R595+R601</f>
        <v>21454300</v>
      </c>
      <c r="S603" s="696"/>
    </row>
    <row r="604" spans="1:19" s="21" customFormat="1">
      <c r="A604" s="3"/>
      <c r="B604" s="3"/>
      <c r="C604" s="3"/>
      <c r="D604" s="3"/>
      <c r="E604" s="3"/>
      <c r="F604" s="3"/>
      <c r="G604" s="3"/>
      <c r="H604" s="697" t="s">
        <v>1084</v>
      </c>
      <c r="I604" s="698"/>
      <c r="J604" s="698"/>
      <c r="K604" s="698"/>
      <c r="L604" s="698"/>
      <c r="M604" s="699">
        <f>M225+M296+M314+M570+M603</f>
        <v>1260600076.9299998</v>
      </c>
      <c r="N604" s="699">
        <f t="shared" ref="N604:R604" si="100">N225+N296+N314+N570+N603</f>
        <v>1219629854.5899999</v>
      </c>
      <c r="O604" s="699">
        <f t="shared" si="100"/>
        <v>1152212363</v>
      </c>
      <c r="P604" s="699">
        <f t="shared" si="100"/>
        <v>1111318163</v>
      </c>
      <c r="Q604" s="699">
        <f t="shared" si="100"/>
        <v>1079928513</v>
      </c>
      <c r="R604" s="699">
        <f t="shared" si="100"/>
        <v>1079928513</v>
      </c>
      <c r="S604" s="700"/>
    </row>
    <row r="605" spans="1:19" s="21" customFormat="1">
      <c r="A605" s="3"/>
      <c r="B605" s="3"/>
      <c r="C605" s="3"/>
      <c r="D605" s="3"/>
      <c r="E605" s="3"/>
      <c r="F605" s="3"/>
      <c r="G605" s="3"/>
      <c r="H605" s="701" t="s">
        <v>1085</v>
      </c>
      <c r="I605" s="127"/>
      <c r="J605" s="127"/>
      <c r="K605" s="127"/>
      <c r="L605" s="127"/>
      <c r="M605" s="129"/>
      <c r="N605" s="129"/>
      <c r="O605" s="129"/>
      <c r="P605" s="128">
        <v>18201400</v>
      </c>
      <c r="Q605" s="128">
        <v>40971600</v>
      </c>
      <c r="R605" s="128">
        <v>40971600</v>
      </c>
      <c r="S605" s="702"/>
    </row>
    <row r="606" spans="1:19" s="21" customFormat="1" ht="13.5" thickBot="1">
      <c r="A606" s="3"/>
      <c r="B606" s="3"/>
      <c r="C606" s="3"/>
      <c r="D606" s="3"/>
      <c r="E606" s="3"/>
      <c r="F606" s="3"/>
      <c r="G606" s="3"/>
      <c r="H606" s="703" t="s">
        <v>1086</v>
      </c>
      <c r="I606" s="704"/>
      <c r="J606" s="704"/>
      <c r="K606" s="704"/>
      <c r="L606" s="704"/>
      <c r="M606" s="705">
        <f t="shared" ref="M606:R606" si="101">SUM(M604:M605)</f>
        <v>1260600076.9299998</v>
      </c>
      <c r="N606" s="705">
        <f t="shared" si="101"/>
        <v>1219629854.5899999</v>
      </c>
      <c r="O606" s="705">
        <f t="shared" si="101"/>
        <v>1152212363</v>
      </c>
      <c r="P606" s="705">
        <f t="shared" si="101"/>
        <v>1129519563</v>
      </c>
      <c r="Q606" s="705">
        <f t="shared" si="101"/>
        <v>1120900113</v>
      </c>
      <c r="R606" s="705">
        <f t="shared" si="101"/>
        <v>1120900113</v>
      </c>
      <c r="S606" s="706"/>
    </row>
    <row r="607" spans="1:19" ht="15.75" customHeight="1">
      <c r="C607" s="27"/>
      <c r="D607" s="26"/>
      <c r="P607" s="15"/>
      <c r="Q607" s="15"/>
      <c r="R607" s="15"/>
    </row>
    <row r="608" spans="1:19" ht="15.75">
      <c r="C608" s="25"/>
      <c r="D608" s="25"/>
      <c r="E608" s="16"/>
      <c r="H608" s="25"/>
      <c r="I608" s="25"/>
      <c r="J608" s="25"/>
      <c r="P608" s="15"/>
      <c r="Q608" s="15"/>
      <c r="R608" s="15"/>
    </row>
    <row r="609" spans="2:18" ht="15.75">
      <c r="C609" s="25"/>
      <c r="D609" s="25"/>
      <c r="E609" s="16"/>
      <c r="H609" s="25"/>
      <c r="I609" s="25"/>
      <c r="J609" s="25"/>
      <c r="P609" s="15"/>
      <c r="Q609" s="15"/>
      <c r="R609" s="15"/>
    </row>
    <row r="610" spans="2:18" ht="15.75">
      <c r="B610" s="29"/>
      <c r="C610" s="29"/>
      <c r="D610" s="29"/>
      <c r="E610" s="29"/>
      <c r="H610" s="29"/>
      <c r="I610" s="29"/>
      <c r="J610" s="29"/>
      <c r="P610" s="15"/>
      <c r="Q610" s="15"/>
      <c r="R610" s="15"/>
    </row>
    <row r="611" spans="2:18" ht="15.75">
      <c r="H611" s="17"/>
      <c r="I611" s="17"/>
      <c r="J611" s="17"/>
    </row>
    <row r="612" spans="2:18">
      <c r="B612" s="28"/>
      <c r="C612" s="28"/>
      <c r="E612" s="18"/>
    </row>
    <row r="613" spans="2:18">
      <c r="C613" s="26"/>
      <c r="D613" s="26"/>
      <c r="E613" s="18"/>
    </row>
    <row r="614" spans="2:18">
      <c r="B614" s="28"/>
      <c r="C614" s="28"/>
      <c r="D614" s="28"/>
      <c r="E614" s="28"/>
      <c r="H614" s="28"/>
      <c r="I614" s="28"/>
      <c r="J614" s="28"/>
    </row>
    <row r="615" spans="2:18">
      <c r="B615" s="30"/>
      <c r="C615" s="30"/>
      <c r="N615" s="20"/>
    </row>
  </sheetData>
  <mergeCells count="1059">
    <mergeCell ref="M223:M224"/>
    <mergeCell ref="N223:N224"/>
    <mergeCell ref="O223:O224"/>
    <mergeCell ref="P223:P224"/>
    <mergeCell ref="Q223:Q224"/>
    <mergeCell ref="R223:R224"/>
    <mergeCell ref="A225:C225"/>
    <mergeCell ref="A219:A221"/>
    <mergeCell ref="B219:B221"/>
    <mergeCell ref="C219:C221"/>
    <mergeCell ref="E219:E220"/>
    <mergeCell ref="F219:F220"/>
    <mergeCell ref="G219:G220"/>
    <mergeCell ref="H219:H220"/>
    <mergeCell ref="B223:B224"/>
    <mergeCell ref="C223:C224"/>
    <mergeCell ref="A212:A214"/>
    <mergeCell ref="B212:B214"/>
    <mergeCell ref="C212:C214"/>
    <mergeCell ref="D212:D214"/>
    <mergeCell ref="E212:E213"/>
    <mergeCell ref="F212:F213"/>
    <mergeCell ref="G212:G213"/>
    <mergeCell ref="H212:H213"/>
    <mergeCell ref="A215:A217"/>
    <mergeCell ref="B215:B217"/>
    <mergeCell ref="C215:C217"/>
    <mergeCell ref="D215:D217"/>
    <mergeCell ref="E215:E217"/>
    <mergeCell ref="A199:A200"/>
    <mergeCell ref="B199:B200"/>
    <mergeCell ref="E199:E201"/>
    <mergeCell ref="F199:F200"/>
    <mergeCell ref="G199:G200"/>
    <mergeCell ref="H199:H200"/>
    <mergeCell ref="A208:A209"/>
    <mergeCell ref="B208:B209"/>
    <mergeCell ref="C208:C209"/>
    <mergeCell ref="D208:D209"/>
    <mergeCell ref="E208:E209"/>
    <mergeCell ref="F208:F209"/>
    <mergeCell ref="G208:G209"/>
    <mergeCell ref="H208:H209"/>
    <mergeCell ref="E194:E195"/>
    <mergeCell ref="F194:F195"/>
    <mergeCell ref="G194:G195"/>
    <mergeCell ref="H194:H195"/>
    <mergeCell ref="A195:A196"/>
    <mergeCell ref="B195:B196"/>
    <mergeCell ref="C195:C196"/>
    <mergeCell ref="D195:D196"/>
    <mergeCell ref="I195:I196"/>
    <mergeCell ref="J195:J196"/>
    <mergeCell ref="K195:K196"/>
    <mergeCell ref="L195:L196"/>
    <mergeCell ref="M195:M196"/>
    <mergeCell ref="N195:N196"/>
    <mergeCell ref="O195:O196"/>
    <mergeCell ref="P195:P196"/>
    <mergeCell ref="Q195:Q196"/>
    <mergeCell ref="R195:R196"/>
    <mergeCell ref="S195:S196"/>
    <mergeCell ref="P183:P184"/>
    <mergeCell ref="Q183:Q184"/>
    <mergeCell ref="R183:R184"/>
    <mergeCell ref="S183:S184"/>
    <mergeCell ref="D184:D186"/>
    <mergeCell ref="E184:E186"/>
    <mergeCell ref="A189:A190"/>
    <mergeCell ref="B189:B190"/>
    <mergeCell ref="C189:C190"/>
    <mergeCell ref="D189:D190"/>
    <mergeCell ref="E189:E190"/>
    <mergeCell ref="F189:F190"/>
    <mergeCell ref="G189:G190"/>
    <mergeCell ref="H189:H190"/>
    <mergeCell ref="C174:C175"/>
    <mergeCell ref="B178:B182"/>
    <mergeCell ref="C178:C182"/>
    <mergeCell ref="E179:E182"/>
    <mergeCell ref="B183:B186"/>
    <mergeCell ref="C183:C186"/>
    <mergeCell ref="M183:M184"/>
    <mergeCell ref="N183:N184"/>
    <mergeCell ref="O183:O184"/>
    <mergeCell ref="E156:E162"/>
    <mergeCell ref="A160:A161"/>
    <mergeCell ref="B160:B161"/>
    <mergeCell ref="C160:C161"/>
    <mergeCell ref="D160:D161"/>
    <mergeCell ref="A168:A170"/>
    <mergeCell ref="B168:B170"/>
    <mergeCell ref="C168:C170"/>
    <mergeCell ref="D168:D170"/>
    <mergeCell ref="E169:E170"/>
    <mergeCell ref="O149:O151"/>
    <mergeCell ref="P149:P151"/>
    <mergeCell ref="Q149:Q151"/>
    <mergeCell ref="R149:R151"/>
    <mergeCell ref="S149:S151"/>
    <mergeCell ref="E154:E155"/>
    <mergeCell ref="F154:F155"/>
    <mergeCell ref="G154:G155"/>
    <mergeCell ref="H154:H155"/>
    <mergeCell ref="A149:A151"/>
    <mergeCell ref="B149:B151"/>
    <mergeCell ref="C149:C151"/>
    <mergeCell ref="I149:I151"/>
    <mergeCell ref="J149:J151"/>
    <mergeCell ref="K149:K151"/>
    <mergeCell ref="L149:L151"/>
    <mergeCell ref="M149:M151"/>
    <mergeCell ref="N149:N151"/>
    <mergeCell ref="O143:O145"/>
    <mergeCell ref="P143:P145"/>
    <mergeCell ref="Q143:Q145"/>
    <mergeCell ref="R143:R145"/>
    <mergeCell ref="S143:S145"/>
    <mergeCell ref="A146:A148"/>
    <mergeCell ref="B146:B148"/>
    <mergeCell ref="C146:C148"/>
    <mergeCell ref="D146:D148"/>
    <mergeCell ref="I146:I148"/>
    <mergeCell ref="J146:J148"/>
    <mergeCell ref="K146:K148"/>
    <mergeCell ref="L146:L148"/>
    <mergeCell ref="M146:M148"/>
    <mergeCell ref="N146:N148"/>
    <mergeCell ref="O146:O148"/>
    <mergeCell ref="P146:P148"/>
    <mergeCell ref="Q146:Q148"/>
    <mergeCell ref="R146:R148"/>
    <mergeCell ref="S146:S148"/>
    <mergeCell ref="A143:A145"/>
    <mergeCell ref="B143:B145"/>
    <mergeCell ref="C143:C145"/>
    <mergeCell ref="I143:I145"/>
    <mergeCell ref="J143:J145"/>
    <mergeCell ref="K143:K145"/>
    <mergeCell ref="L143:L145"/>
    <mergeCell ref="M143:M145"/>
    <mergeCell ref="N143:N145"/>
    <mergeCell ref="S132:S133"/>
    <mergeCell ref="E137:E138"/>
    <mergeCell ref="F137:F138"/>
    <mergeCell ref="G137:G138"/>
    <mergeCell ref="H137:H138"/>
    <mergeCell ref="A141:A142"/>
    <mergeCell ref="B141:B142"/>
    <mergeCell ref="C141:C142"/>
    <mergeCell ref="D141:D142"/>
    <mergeCell ref="I141:I142"/>
    <mergeCell ref="J141:J142"/>
    <mergeCell ref="K141:K142"/>
    <mergeCell ref="L141:L142"/>
    <mergeCell ref="M141:M142"/>
    <mergeCell ref="N141:N142"/>
    <mergeCell ref="O141:O142"/>
    <mergeCell ref="P141:P142"/>
    <mergeCell ref="Q141:Q142"/>
    <mergeCell ref="R141:R142"/>
    <mergeCell ref="J132:J133"/>
    <mergeCell ref="K132:K133"/>
    <mergeCell ref="L132:L133"/>
    <mergeCell ref="M132:M133"/>
    <mergeCell ref="N132:N133"/>
    <mergeCell ref="O132:O133"/>
    <mergeCell ref="P132:P133"/>
    <mergeCell ref="Q132:Q133"/>
    <mergeCell ref="R132:R133"/>
    <mergeCell ref="A132:A133"/>
    <mergeCell ref="B132:B133"/>
    <mergeCell ref="C132:C133"/>
    <mergeCell ref="D132:D133"/>
    <mergeCell ref="E132:E136"/>
    <mergeCell ref="F132:F136"/>
    <mergeCell ref="G132:G136"/>
    <mergeCell ref="H132:H136"/>
    <mergeCell ref="I132:I133"/>
    <mergeCell ref="C117:C123"/>
    <mergeCell ref="E117:E123"/>
    <mergeCell ref="F117:F123"/>
    <mergeCell ref="G117:G123"/>
    <mergeCell ref="H117:H123"/>
    <mergeCell ref="C126:C131"/>
    <mergeCell ref="E126:E131"/>
    <mergeCell ref="F126:F131"/>
    <mergeCell ref="G126:G131"/>
    <mergeCell ref="H126:H131"/>
    <mergeCell ref="S109:S110"/>
    <mergeCell ref="C115:C116"/>
    <mergeCell ref="D115:D116"/>
    <mergeCell ref="I115:I116"/>
    <mergeCell ref="J115:J116"/>
    <mergeCell ref="K115:K116"/>
    <mergeCell ref="L115:L116"/>
    <mergeCell ref="M115:M116"/>
    <mergeCell ref="N115:N116"/>
    <mergeCell ref="O115:O116"/>
    <mergeCell ref="P115:P116"/>
    <mergeCell ref="Q115:Q116"/>
    <mergeCell ref="R115:R116"/>
    <mergeCell ref="S115:S116"/>
    <mergeCell ref="J109:J110"/>
    <mergeCell ref="K109:K110"/>
    <mergeCell ref="L109:L110"/>
    <mergeCell ref="M109:M110"/>
    <mergeCell ref="N109:N110"/>
    <mergeCell ref="O109:O110"/>
    <mergeCell ref="P109:P110"/>
    <mergeCell ref="Q109:Q110"/>
    <mergeCell ref="R109:R110"/>
    <mergeCell ref="S105:S106"/>
    <mergeCell ref="A107:A108"/>
    <mergeCell ref="B107:B108"/>
    <mergeCell ref="C107:C108"/>
    <mergeCell ref="I107:I108"/>
    <mergeCell ref="J107:J108"/>
    <mergeCell ref="K107:K108"/>
    <mergeCell ref="L107:L108"/>
    <mergeCell ref="M107:M108"/>
    <mergeCell ref="N107:N108"/>
    <mergeCell ref="O107:O108"/>
    <mergeCell ref="P107:P108"/>
    <mergeCell ref="Q107:Q108"/>
    <mergeCell ref="R107:R108"/>
    <mergeCell ref="S107:S108"/>
    <mergeCell ref="J105:J106"/>
    <mergeCell ref="K105:K106"/>
    <mergeCell ref="L105:L106"/>
    <mergeCell ref="M105:M106"/>
    <mergeCell ref="N105:N106"/>
    <mergeCell ref="O105:O106"/>
    <mergeCell ref="P105:P106"/>
    <mergeCell ref="Q105:Q106"/>
    <mergeCell ref="R105:R106"/>
    <mergeCell ref="J102:J103"/>
    <mergeCell ref="K102:K103"/>
    <mergeCell ref="L102:L103"/>
    <mergeCell ref="M102:M103"/>
    <mergeCell ref="N102:N103"/>
    <mergeCell ref="O102:O103"/>
    <mergeCell ref="P102:P103"/>
    <mergeCell ref="Q102:Q103"/>
    <mergeCell ref="R102:R103"/>
    <mergeCell ref="C100:C101"/>
    <mergeCell ref="A102:A103"/>
    <mergeCell ref="B102:B103"/>
    <mergeCell ref="C102:C103"/>
    <mergeCell ref="D102:D103"/>
    <mergeCell ref="E102:E116"/>
    <mergeCell ref="G102:G116"/>
    <mergeCell ref="H102:H116"/>
    <mergeCell ref="I102:I103"/>
    <mergeCell ref="A105:A106"/>
    <mergeCell ref="B105:B106"/>
    <mergeCell ref="C105:C106"/>
    <mergeCell ref="I105:I106"/>
    <mergeCell ref="A109:A110"/>
    <mergeCell ref="B109:B110"/>
    <mergeCell ref="C109:C110"/>
    <mergeCell ref="I109:I110"/>
    <mergeCell ref="A93:A95"/>
    <mergeCell ref="B93:B95"/>
    <mergeCell ref="C93:C95"/>
    <mergeCell ref="D93:D95"/>
    <mergeCell ref="E94:E95"/>
    <mergeCell ref="F94:F95"/>
    <mergeCell ref="G94:G95"/>
    <mergeCell ref="H94:H95"/>
    <mergeCell ref="C96:C98"/>
    <mergeCell ref="E96:E98"/>
    <mergeCell ref="F96:F98"/>
    <mergeCell ref="G96:G98"/>
    <mergeCell ref="H96:H98"/>
    <mergeCell ref="A88:A92"/>
    <mergeCell ref="B88:B92"/>
    <mergeCell ref="C88:C92"/>
    <mergeCell ref="D88:D92"/>
    <mergeCell ref="E89:E90"/>
    <mergeCell ref="F89:F90"/>
    <mergeCell ref="G89:G90"/>
    <mergeCell ref="H89:H90"/>
    <mergeCell ref="E91:E92"/>
    <mergeCell ref="F91:F92"/>
    <mergeCell ref="G91:G92"/>
    <mergeCell ref="H91:H92"/>
    <mergeCell ref="C66:C67"/>
    <mergeCell ref="I66:I67"/>
    <mergeCell ref="J66:J67"/>
    <mergeCell ref="E69:E74"/>
    <mergeCell ref="C75:C80"/>
    <mergeCell ref="E76:E78"/>
    <mergeCell ref="C81:C85"/>
    <mergeCell ref="E82:E85"/>
    <mergeCell ref="F82:F85"/>
    <mergeCell ref="G82:G84"/>
    <mergeCell ref="H82:H85"/>
    <mergeCell ref="S53:S54"/>
    <mergeCell ref="E55:E65"/>
    <mergeCell ref="F55:F59"/>
    <mergeCell ref="G55:G59"/>
    <mergeCell ref="H55:H59"/>
    <mergeCell ref="F60:F65"/>
    <mergeCell ref="G60:G65"/>
    <mergeCell ref="H60:H65"/>
    <mergeCell ref="I62:I65"/>
    <mergeCell ref="J62:J65"/>
    <mergeCell ref="K62:K65"/>
    <mergeCell ref="L62:L65"/>
    <mergeCell ref="M62:M65"/>
    <mergeCell ref="N62:N65"/>
    <mergeCell ref="O62:O65"/>
    <mergeCell ref="P62:P65"/>
    <mergeCell ref="Q62:Q65"/>
    <mergeCell ref="R62:R65"/>
    <mergeCell ref="S62:S65"/>
    <mergeCell ref="A50:A51"/>
    <mergeCell ref="D50:D51"/>
    <mergeCell ref="C53:C65"/>
    <mergeCell ref="M53:M54"/>
    <mergeCell ref="N53:N54"/>
    <mergeCell ref="O53:O54"/>
    <mergeCell ref="P53:P54"/>
    <mergeCell ref="Q53:Q54"/>
    <mergeCell ref="R53:R54"/>
    <mergeCell ref="C40:C42"/>
    <mergeCell ref="E40:E42"/>
    <mergeCell ref="A47:A49"/>
    <mergeCell ref="B47:B49"/>
    <mergeCell ref="C47:C49"/>
    <mergeCell ref="E47:E49"/>
    <mergeCell ref="F47:F49"/>
    <mergeCell ref="G47:G49"/>
    <mergeCell ref="H47:H49"/>
    <mergeCell ref="B32:B34"/>
    <mergeCell ref="C32:C34"/>
    <mergeCell ref="E33:E34"/>
    <mergeCell ref="F33:F34"/>
    <mergeCell ref="G33:G34"/>
    <mergeCell ref="H33:H34"/>
    <mergeCell ref="A35:A37"/>
    <mergeCell ref="B35:B37"/>
    <mergeCell ref="C35:C37"/>
    <mergeCell ref="E35:E37"/>
    <mergeCell ref="F35:F37"/>
    <mergeCell ref="G35:G37"/>
    <mergeCell ref="H35:H37"/>
    <mergeCell ref="B20:B23"/>
    <mergeCell ref="E21:E23"/>
    <mergeCell ref="E25:E27"/>
    <mergeCell ref="F25:F27"/>
    <mergeCell ref="G25:G27"/>
    <mergeCell ref="H25:H27"/>
    <mergeCell ref="B28:B30"/>
    <mergeCell ref="C28:C30"/>
    <mergeCell ref="E28:E30"/>
    <mergeCell ref="G28:G30"/>
    <mergeCell ref="H28:H30"/>
    <mergeCell ref="F29:F30"/>
    <mergeCell ref="S7:S10"/>
    <mergeCell ref="A13:A15"/>
    <mergeCell ref="B13:B15"/>
    <mergeCell ref="C13:C15"/>
    <mergeCell ref="E13:E15"/>
    <mergeCell ref="H13:H15"/>
    <mergeCell ref="B16:B19"/>
    <mergeCell ref="E17:E19"/>
    <mergeCell ref="F17:F19"/>
    <mergeCell ref="G17:G19"/>
    <mergeCell ref="H17:H19"/>
    <mergeCell ref="Q601:Q602"/>
    <mergeCell ref="R601:R602"/>
    <mergeCell ref="S601:S602"/>
    <mergeCell ref="C603:E603"/>
    <mergeCell ref="H604:L604"/>
    <mergeCell ref="H605:L605"/>
    <mergeCell ref="H606:L606"/>
    <mergeCell ref="A7:A12"/>
    <mergeCell ref="B7:B12"/>
    <mergeCell ref="D7:D11"/>
    <mergeCell ref="E7:E12"/>
    <mergeCell ref="F7:F12"/>
    <mergeCell ref="G7:G12"/>
    <mergeCell ref="H7:H12"/>
    <mergeCell ref="I7:I10"/>
    <mergeCell ref="J7:J10"/>
    <mergeCell ref="K7:K10"/>
    <mergeCell ref="L7:L10"/>
    <mergeCell ref="M7:M10"/>
    <mergeCell ref="N7:N10"/>
    <mergeCell ref="O7:O10"/>
    <mergeCell ref="P7:P10"/>
    <mergeCell ref="Q7:Q10"/>
    <mergeCell ref="R7:R10"/>
    <mergeCell ref="B601:B602"/>
    <mergeCell ref="C601:C602"/>
    <mergeCell ref="D601:D602"/>
    <mergeCell ref="I601:I602"/>
    <mergeCell ref="J601:J602"/>
    <mergeCell ref="K601:K602"/>
    <mergeCell ref="L601:L602"/>
    <mergeCell ref="M601:M602"/>
    <mergeCell ref="N601:N602"/>
    <mergeCell ref="B597:B598"/>
    <mergeCell ref="C597:C598"/>
    <mergeCell ref="D597:D598"/>
    <mergeCell ref="E597:E598"/>
    <mergeCell ref="F597:F598"/>
    <mergeCell ref="G597:G598"/>
    <mergeCell ref="H597:H598"/>
    <mergeCell ref="B599:B600"/>
    <mergeCell ref="C599:C600"/>
    <mergeCell ref="D599:D600"/>
    <mergeCell ref="E599:E600"/>
    <mergeCell ref="F599:F600"/>
    <mergeCell ref="G599:G600"/>
    <mergeCell ref="H599:H600"/>
    <mergeCell ref="B592:B594"/>
    <mergeCell ref="C592:C594"/>
    <mergeCell ref="D592:D594"/>
    <mergeCell ref="E592:E594"/>
    <mergeCell ref="F592:F594"/>
    <mergeCell ref="G592:G594"/>
    <mergeCell ref="H592:H594"/>
    <mergeCell ref="B595:B596"/>
    <mergeCell ref="C595:C596"/>
    <mergeCell ref="D595:D596"/>
    <mergeCell ref="E595:E596"/>
    <mergeCell ref="F595:F596"/>
    <mergeCell ref="G595:G596"/>
    <mergeCell ref="H595:H596"/>
    <mergeCell ref="D583:D585"/>
    <mergeCell ref="E583:E585"/>
    <mergeCell ref="F583:F585"/>
    <mergeCell ref="G583:G585"/>
    <mergeCell ref="H583:H585"/>
    <mergeCell ref="B586:B591"/>
    <mergeCell ref="C586:C591"/>
    <mergeCell ref="D586:D591"/>
    <mergeCell ref="E586:E591"/>
    <mergeCell ref="F586:F591"/>
    <mergeCell ref="G586:G591"/>
    <mergeCell ref="H586:H591"/>
    <mergeCell ref="A572:A602"/>
    <mergeCell ref="B573:B575"/>
    <mergeCell ref="C573:C575"/>
    <mergeCell ref="D573:D575"/>
    <mergeCell ref="E573:E575"/>
    <mergeCell ref="F573:F575"/>
    <mergeCell ref="G573:G575"/>
    <mergeCell ref="H573:H575"/>
    <mergeCell ref="B576:B580"/>
    <mergeCell ref="C576:C580"/>
    <mergeCell ref="D576:D580"/>
    <mergeCell ref="E576:E580"/>
    <mergeCell ref="F576:F580"/>
    <mergeCell ref="G576:G580"/>
    <mergeCell ref="H576:H580"/>
    <mergeCell ref="B581:B582"/>
    <mergeCell ref="C581:C582"/>
    <mergeCell ref="D581:D582"/>
    <mergeCell ref="E581:E582"/>
    <mergeCell ref="F581:F582"/>
    <mergeCell ref="G581:G582"/>
    <mergeCell ref="H581:H582"/>
    <mergeCell ref="B583:B585"/>
    <mergeCell ref="C583:C585"/>
    <mergeCell ref="H567:H568"/>
    <mergeCell ref="B570:L570"/>
    <mergeCell ref="A571:S571"/>
    <mergeCell ref="B562:B564"/>
    <mergeCell ref="C562:C564"/>
    <mergeCell ref="D562:D564"/>
    <mergeCell ref="E562:E563"/>
    <mergeCell ref="F562:F563"/>
    <mergeCell ref="G562:G563"/>
    <mergeCell ref="B565:B568"/>
    <mergeCell ref="C565:C568"/>
    <mergeCell ref="D565:D568"/>
    <mergeCell ref="E565:E566"/>
    <mergeCell ref="F565:F566"/>
    <mergeCell ref="G565:G566"/>
    <mergeCell ref="E567:E568"/>
    <mergeCell ref="F567:F568"/>
    <mergeCell ref="G567:G568"/>
    <mergeCell ref="B555:B559"/>
    <mergeCell ref="C555:C559"/>
    <mergeCell ref="D555:D559"/>
    <mergeCell ref="E555:E559"/>
    <mergeCell ref="F555:F559"/>
    <mergeCell ref="G555:G559"/>
    <mergeCell ref="H555:H559"/>
    <mergeCell ref="B560:B561"/>
    <mergeCell ref="C560:C561"/>
    <mergeCell ref="D560:D561"/>
    <mergeCell ref="B550:B552"/>
    <mergeCell ref="C550:C552"/>
    <mergeCell ref="D550:D552"/>
    <mergeCell ref="E550:E551"/>
    <mergeCell ref="F550:F551"/>
    <mergeCell ref="G550:G551"/>
    <mergeCell ref="H550:H551"/>
    <mergeCell ref="B553:B554"/>
    <mergeCell ref="C553:C554"/>
    <mergeCell ref="D553:D554"/>
    <mergeCell ref="E553:E554"/>
    <mergeCell ref="F553:F554"/>
    <mergeCell ref="G553:G554"/>
    <mergeCell ref="H553:H554"/>
    <mergeCell ref="H541:H542"/>
    <mergeCell ref="B543:B544"/>
    <mergeCell ref="C543:C544"/>
    <mergeCell ref="D543:D544"/>
    <mergeCell ref="E543:E544"/>
    <mergeCell ref="F543:F544"/>
    <mergeCell ref="G543:G544"/>
    <mergeCell ref="H543:H544"/>
    <mergeCell ref="B545:B546"/>
    <mergeCell ref="C545:C549"/>
    <mergeCell ref="D545:D549"/>
    <mergeCell ref="E545:E549"/>
    <mergeCell ref="F545:F549"/>
    <mergeCell ref="G545:G549"/>
    <mergeCell ref="H545:H549"/>
    <mergeCell ref="B547:B549"/>
    <mergeCell ref="B538:B539"/>
    <mergeCell ref="C538:C539"/>
    <mergeCell ref="D538:D539"/>
    <mergeCell ref="B540:B541"/>
    <mergeCell ref="C540:C542"/>
    <mergeCell ref="D540:D542"/>
    <mergeCell ref="E541:E542"/>
    <mergeCell ref="F541:F542"/>
    <mergeCell ref="G541:G542"/>
    <mergeCell ref="H523:H529"/>
    <mergeCell ref="B530:B534"/>
    <mergeCell ref="C530:C534"/>
    <mergeCell ref="D530:D534"/>
    <mergeCell ref="E531:E534"/>
    <mergeCell ref="F531:F534"/>
    <mergeCell ref="G531:G534"/>
    <mergeCell ref="H531:H534"/>
    <mergeCell ref="B535:B537"/>
    <mergeCell ref="C535:C537"/>
    <mergeCell ref="D535:D537"/>
    <mergeCell ref="E535:E537"/>
    <mergeCell ref="F535:F537"/>
    <mergeCell ref="G535:G537"/>
    <mergeCell ref="H535:H537"/>
    <mergeCell ref="B519:B521"/>
    <mergeCell ref="C519:C521"/>
    <mergeCell ref="D519:D521"/>
    <mergeCell ref="E520:E521"/>
    <mergeCell ref="F520:F521"/>
    <mergeCell ref="G520:G521"/>
    <mergeCell ref="B522:B529"/>
    <mergeCell ref="C522:C529"/>
    <mergeCell ref="D522:D529"/>
    <mergeCell ref="E523:E529"/>
    <mergeCell ref="F523:F529"/>
    <mergeCell ref="G523:G529"/>
    <mergeCell ref="B507:B508"/>
    <mergeCell ref="C507:C508"/>
    <mergeCell ref="D507:D508"/>
    <mergeCell ref="E507:E508"/>
    <mergeCell ref="F507:F508"/>
    <mergeCell ref="G507:G508"/>
    <mergeCell ref="H507:H508"/>
    <mergeCell ref="B509:B511"/>
    <mergeCell ref="C509:C511"/>
    <mergeCell ref="D509:D518"/>
    <mergeCell ref="E509:E515"/>
    <mergeCell ref="F509:F515"/>
    <mergeCell ref="G509:G515"/>
    <mergeCell ref="H509:H515"/>
    <mergeCell ref="B512:B513"/>
    <mergeCell ref="C512:C513"/>
    <mergeCell ref="B514:B515"/>
    <mergeCell ref="C514:C515"/>
    <mergeCell ref="B516:B518"/>
    <mergeCell ref="C516:C518"/>
    <mergeCell ref="E516:E518"/>
    <mergeCell ref="F516:F518"/>
    <mergeCell ref="G516:G518"/>
    <mergeCell ref="H516:H518"/>
    <mergeCell ref="B496:B499"/>
    <mergeCell ref="C496:C501"/>
    <mergeCell ref="D496:D501"/>
    <mergeCell ref="E496:E500"/>
    <mergeCell ref="F496:F500"/>
    <mergeCell ref="G496:G500"/>
    <mergeCell ref="H496:H500"/>
    <mergeCell ref="B500:B501"/>
    <mergeCell ref="B502:B504"/>
    <mergeCell ref="C502:C506"/>
    <mergeCell ref="D502:D506"/>
    <mergeCell ref="E502:E506"/>
    <mergeCell ref="F502:F506"/>
    <mergeCell ref="G502:G506"/>
    <mergeCell ref="H502:H506"/>
    <mergeCell ref="B505:B506"/>
    <mergeCell ref="B490:B492"/>
    <mergeCell ref="C490:C495"/>
    <mergeCell ref="D490:D495"/>
    <mergeCell ref="E490:E492"/>
    <mergeCell ref="F490:F492"/>
    <mergeCell ref="G490:G492"/>
    <mergeCell ref="H490:H492"/>
    <mergeCell ref="B493:B495"/>
    <mergeCell ref="E493:E494"/>
    <mergeCell ref="F493:F494"/>
    <mergeCell ref="G493:G494"/>
    <mergeCell ref="H493:H494"/>
    <mergeCell ref="B482:B483"/>
    <mergeCell ref="C482:C483"/>
    <mergeCell ref="D482:D483"/>
    <mergeCell ref="E482:E489"/>
    <mergeCell ref="F482:F489"/>
    <mergeCell ref="G482:G489"/>
    <mergeCell ref="H482:H489"/>
    <mergeCell ref="B484:B485"/>
    <mergeCell ref="C484:C485"/>
    <mergeCell ref="D484:D485"/>
    <mergeCell ref="B486:B487"/>
    <mergeCell ref="C486:C487"/>
    <mergeCell ref="D486:D487"/>
    <mergeCell ref="B488:B489"/>
    <mergeCell ref="C488:C489"/>
    <mergeCell ref="D488:D489"/>
    <mergeCell ref="B475:B478"/>
    <mergeCell ref="C475:C479"/>
    <mergeCell ref="D475:D479"/>
    <mergeCell ref="E475:E479"/>
    <mergeCell ref="F475:F479"/>
    <mergeCell ref="G475:G479"/>
    <mergeCell ref="H475:H479"/>
    <mergeCell ref="B480:B481"/>
    <mergeCell ref="C480:C481"/>
    <mergeCell ref="D480:D481"/>
    <mergeCell ref="E480:E481"/>
    <mergeCell ref="F480:F481"/>
    <mergeCell ref="G480:G481"/>
    <mergeCell ref="H480:H481"/>
    <mergeCell ref="B471:B472"/>
    <mergeCell ref="C471:C472"/>
    <mergeCell ref="D471:D474"/>
    <mergeCell ref="E471:E474"/>
    <mergeCell ref="F471:F474"/>
    <mergeCell ref="G471:G474"/>
    <mergeCell ref="H471:H474"/>
    <mergeCell ref="B473:B474"/>
    <mergeCell ref="C473:C474"/>
    <mergeCell ref="B467:B468"/>
    <mergeCell ref="C467:C468"/>
    <mergeCell ref="D467:D468"/>
    <mergeCell ref="E467:E470"/>
    <mergeCell ref="F467:F470"/>
    <mergeCell ref="G467:G470"/>
    <mergeCell ref="H467:H470"/>
    <mergeCell ref="B469:B470"/>
    <mergeCell ref="C469:C470"/>
    <mergeCell ref="D469:D470"/>
    <mergeCell ref="B463:B464"/>
    <mergeCell ref="C463:C464"/>
    <mergeCell ref="D463:D464"/>
    <mergeCell ref="E463:E464"/>
    <mergeCell ref="F463:F464"/>
    <mergeCell ref="G463:G464"/>
    <mergeCell ref="H463:H464"/>
    <mergeCell ref="B465:B466"/>
    <mergeCell ref="C465:C466"/>
    <mergeCell ref="D465:D466"/>
    <mergeCell ref="B457:B458"/>
    <mergeCell ref="C457:C459"/>
    <mergeCell ref="D457:D459"/>
    <mergeCell ref="E457:E459"/>
    <mergeCell ref="F457:F459"/>
    <mergeCell ref="G457:G459"/>
    <mergeCell ref="H457:H459"/>
    <mergeCell ref="B460:B462"/>
    <mergeCell ref="C460:C462"/>
    <mergeCell ref="D460:D462"/>
    <mergeCell ref="E461:E462"/>
    <mergeCell ref="F461:F462"/>
    <mergeCell ref="G461:G462"/>
    <mergeCell ref="H461:H462"/>
    <mergeCell ref="B451:B453"/>
    <mergeCell ref="C451:C453"/>
    <mergeCell ref="D451:D456"/>
    <mergeCell ref="E451:E456"/>
    <mergeCell ref="F451:F456"/>
    <mergeCell ref="G451:G456"/>
    <mergeCell ref="H451:H456"/>
    <mergeCell ref="B454:B456"/>
    <mergeCell ref="C454:C456"/>
    <mergeCell ref="B447:B448"/>
    <mergeCell ref="C447:C448"/>
    <mergeCell ref="D447:D450"/>
    <mergeCell ref="E447:E450"/>
    <mergeCell ref="F447:F450"/>
    <mergeCell ref="G447:G450"/>
    <mergeCell ref="H447:H450"/>
    <mergeCell ref="B449:B450"/>
    <mergeCell ref="C449:C450"/>
    <mergeCell ref="B441:B443"/>
    <mergeCell ref="C441:C443"/>
    <mergeCell ref="D441:D446"/>
    <mergeCell ref="E441:E446"/>
    <mergeCell ref="F441:F446"/>
    <mergeCell ref="G441:G446"/>
    <mergeCell ref="H441:H446"/>
    <mergeCell ref="B444:B446"/>
    <mergeCell ref="C444:C446"/>
    <mergeCell ref="B431:B432"/>
    <mergeCell ref="C431:C437"/>
    <mergeCell ref="D431:D437"/>
    <mergeCell ref="E431:E437"/>
    <mergeCell ref="F431:F437"/>
    <mergeCell ref="G431:G437"/>
    <mergeCell ref="H431:H437"/>
    <mergeCell ref="B438:B439"/>
    <mergeCell ref="C438:C440"/>
    <mergeCell ref="D438:D440"/>
    <mergeCell ref="E439:E440"/>
    <mergeCell ref="F439:F440"/>
    <mergeCell ref="G439:G440"/>
    <mergeCell ref="H439:H440"/>
    <mergeCell ref="B415:B416"/>
    <mergeCell ref="C415:C430"/>
    <mergeCell ref="D415:D430"/>
    <mergeCell ref="E415:E430"/>
    <mergeCell ref="F415:F430"/>
    <mergeCell ref="G415:G430"/>
    <mergeCell ref="H415:H430"/>
    <mergeCell ref="B419:B420"/>
    <mergeCell ref="B423:B424"/>
    <mergeCell ref="B427:B428"/>
    <mergeCell ref="B399:B400"/>
    <mergeCell ref="C399:C414"/>
    <mergeCell ref="D399:D406"/>
    <mergeCell ref="E399:E406"/>
    <mergeCell ref="F399:F406"/>
    <mergeCell ref="G399:G406"/>
    <mergeCell ref="H399:H406"/>
    <mergeCell ref="B403:B404"/>
    <mergeCell ref="B407:B408"/>
    <mergeCell ref="D407:D414"/>
    <mergeCell ref="E407:E414"/>
    <mergeCell ref="F407:F414"/>
    <mergeCell ref="G407:G414"/>
    <mergeCell ref="H407:H414"/>
    <mergeCell ref="B411:B412"/>
    <mergeCell ref="B395:B396"/>
    <mergeCell ref="C395:C396"/>
    <mergeCell ref="D395:D398"/>
    <mergeCell ref="E395:E398"/>
    <mergeCell ref="F395:F398"/>
    <mergeCell ref="G395:G398"/>
    <mergeCell ref="H395:H398"/>
    <mergeCell ref="B397:B398"/>
    <mergeCell ref="C397:C398"/>
    <mergeCell ref="B386:B388"/>
    <mergeCell ref="C386:C388"/>
    <mergeCell ref="D386:D388"/>
    <mergeCell ref="E387:E388"/>
    <mergeCell ref="F387:F388"/>
    <mergeCell ref="G387:G388"/>
    <mergeCell ref="H387:H388"/>
    <mergeCell ref="B389:B390"/>
    <mergeCell ref="C389:C392"/>
    <mergeCell ref="D389:D394"/>
    <mergeCell ref="E389:E394"/>
    <mergeCell ref="F389:F394"/>
    <mergeCell ref="G389:G394"/>
    <mergeCell ref="H389:H394"/>
    <mergeCell ref="B391:B392"/>
    <mergeCell ref="B393:B394"/>
    <mergeCell ref="C393:C394"/>
    <mergeCell ref="H373:H378"/>
    <mergeCell ref="B379:B381"/>
    <mergeCell ref="C379:C382"/>
    <mergeCell ref="D379:D382"/>
    <mergeCell ref="E379:E382"/>
    <mergeCell ref="F379:F382"/>
    <mergeCell ref="G379:G382"/>
    <mergeCell ref="H379:H382"/>
    <mergeCell ref="B383:B384"/>
    <mergeCell ref="C383:C385"/>
    <mergeCell ref="D383:D385"/>
    <mergeCell ref="E383:E385"/>
    <mergeCell ref="F383:F385"/>
    <mergeCell ref="G383:G385"/>
    <mergeCell ref="H383:H385"/>
    <mergeCell ref="B371:B372"/>
    <mergeCell ref="C371:C372"/>
    <mergeCell ref="D371:D372"/>
    <mergeCell ref="B373:B377"/>
    <mergeCell ref="C373:C378"/>
    <mergeCell ref="D373:D378"/>
    <mergeCell ref="E373:E378"/>
    <mergeCell ref="F373:F378"/>
    <mergeCell ref="G373:G378"/>
    <mergeCell ref="H365:H367"/>
    <mergeCell ref="B367:B368"/>
    <mergeCell ref="B369:B370"/>
    <mergeCell ref="C369:C370"/>
    <mergeCell ref="D369:D370"/>
    <mergeCell ref="E369:E370"/>
    <mergeCell ref="F369:F370"/>
    <mergeCell ref="G369:G370"/>
    <mergeCell ref="H369:H370"/>
    <mergeCell ref="B362:B364"/>
    <mergeCell ref="C362:C364"/>
    <mergeCell ref="D362:D364"/>
    <mergeCell ref="B365:B366"/>
    <mergeCell ref="C365:C368"/>
    <mergeCell ref="D365:D368"/>
    <mergeCell ref="E365:E367"/>
    <mergeCell ref="F365:F367"/>
    <mergeCell ref="G365:G367"/>
    <mergeCell ref="B350:B351"/>
    <mergeCell ref="C350:C351"/>
    <mergeCell ref="D350:D351"/>
    <mergeCell ref="E350:E351"/>
    <mergeCell ref="F350:F351"/>
    <mergeCell ref="G350:G351"/>
    <mergeCell ref="H350:H351"/>
    <mergeCell ref="B352:B361"/>
    <mergeCell ref="C352:C361"/>
    <mergeCell ref="D352:D361"/>
    <mergeCell ref="E352:E361"/>
    <mergeCell ref="F352:F361"/>
    <mergeCell ref="G352:G361"/>
    <mergeCell ref="H352:H361"/>
    <mergeCell ref="B342:B343"/>
    <mergeCell ref="C342:C343"/>
    <mergeCell ref="D342:D343"/>
    <mergeCell ref="E342:E343"/>
    <mergeCell ref="F342:F343"/>
    <mergeCell ref="G342:G343"/>
    <mergeCell ref="H342:H343"/>
    <mergeCell ref="B344:B345"/>
    <mergeCell ref="C344:C346"/>
    <mergeCell ref="D344:D349"/>
    <mergeCell ref="E344:E349"/>
    <mergeCell ref="F344:F349"/>
    <mergeCell ref="G344:G349"/>
    <mergeCell ref="H344:H349"/>
    <mergeCell ref="B347:B348"/>
    <mergeCell ref="C347:C349"/>
    <mergeCell ref="B333:B335"/>
    <mergeCell ref="C333:C335"/>
    <mergeCell ref="D333:D335"/>
    <mergeCell ref="E334:E335"/>
    <mergeCell ref="F334:F335"/>
    <mergeCell ref="G334:G335"/>
    <mergeCell ref="H334:H335"/>
    <mergeCell ref="B336:B340"/>
    <mergeCell ref="C336:C341"/>
    <mergeCell ref="D336:D341"/>
    <mergeCell ref="E336:E341"/>
    <mergeCell ref="F336:F341"/>
    <mergeCell ref="G336:G341"/>
    <mergeCell ref="H336:H341"/>
    <mergeCell ref="A316:A570"/>
    <mergeCell ref="B316:L316"/>
    <mergeCell ref="B317:B318"/>
    <mergeCell ref="C317:C319"/>
    <mergeCell ref="D317:D319"/>
    <mergeCell ref="E318:E319"/>
    <mergeCell ref="F318:F319"/>
    <mergeCell ref="G318:G319"/>
    <mergeCell ref="H318:H319"/>
    <mergeCell ref="B320:B327"/>
    <mergeCell ref="C320:C327"/>
    <mergeCell ref="D320:D327"/>
    <mergeCell ref="E320:E327"/>
    <mergeCell ref="F320:F327"/>
    <mergeCell ref="G320:G327"/>
    <mergeCell ref="H320:H327"/>
    <mergeCell ref="B328:B330"/>
    <mergeCell ref="C328:C330"/>
    <mergeCell ref="D328:D330"/>
    <mergeCell ref="B331:B332"/>
    <mergeCell ref="C331:C332"/>
    <mergeCell ref="D331:D332"/>
    <mergeCell ref="E331:E332"/>
    <mergeCell ref="F331:F332"/>
    <mergeCell ref="A311:A313"/>
    <mergeCell ref="B311:B313"/>
    <mergeCell ref="C311:C313"/>
    <mergeCell ref="D311:D313"/>
    <mergeCell ref="E311:E313"/>
    <mergeCell ref="F311:F313"/>
    <mergeCell ref="G311:G313"/>
    <mergeCell ref="A314:C314"/>
    <mergeCell ref="A315:S315"/>
    <mergeCell ref="A305:A306"/>
    <mergeCell ref="B305:B306"/>
    <mergeCell ref="C305:C306"/>
    <mergeCell ref="F305:F306"/>
    <mergeCell ref="G305:G306"/>
    <mergeCell ref="H305:H306"/>
    <mergeCell ref="A307:A308"/>
    <mergeCell ref="B307:B308"/>
    <mergeCell ref="C307:C308"/>
    <mergeCell ref="D307:D308"/>
    <mergeCell ref="A298:A300"/>
    <mergeCell ref="B298:B300"/>
    <mergeCell ref="C298:C300"/>
    <mergeCell ref="E298:E300"/>
    <mergeCell ref="F298:F300"/>
    <mergeCell ref="G298:G300"/>
    <mergeCell ref="A301:A303"/>
    <mergeCell ref="B301:B303"/>
    <mergeCell ref="C301:C303"/>
    <mergeCell ref="E302:E303"/>
    <mergeCell ref="F302:F303"/>
    <mergeCell ref="G302:G303"/>
    <mergeCell ref="B293:B295"/>
    <mergeCell ref="C293:C295"/>
    <mergeCell ref="D293:D295"/>
    <mergeCell ref="E293:E295"/>
    <mergeCell ref="F293:F295"/>
    <mergeCell ref="G293:G295"/>
    <mergeCell ref="H293:H295"/>
    <mergeCell ref="A226:S226"/>
    <mergeCell ref="A297:S297"/>
    <mergeCell ref="B285:B288"/>
    <mergeCell ref="C285:C288"/>
    <mergeCell ref="D285:D292"/>
    <mergeCell ref="E285:E292"/>
    <mergeCell ref="F285:F292"/>
    <mergeCell ref="G285:G292"/>
    <mergeCell ref="H285:H292"/>
    <mergeCell ref="B289:B292"/>
    <mergeCell ref="C289:C292"/>
    <mergeCell ref="C276:C278"/>
    <mergeCell ref="D276:D278"/>
    <mergeCell ref="E276:E278"/>
    <mergeCell ref="F276:F278"/>
    <mergeCell ref="G276:G278"/>
    <mergeCell ref="H276:H278"/>
    <mergeCell ref="S276:S278"/>
    <mergeCell ref="B279:B283"/>
    <mergeCell ref="C279:C283"/>
    <mergeCell ref="D279:D283"/>
    <mergeCell ref="E279:E284"/>
    <mergeCell ref="F279:F284"/>
    <mergeCell ref="G279:G284"/>
    <mergeCell ref="H279:H284"/>
    <mergeCell ref="S269:S271"/>
    <mergeCell ref="E272:E273"/>
    <mergeCell ref="F272:F273"/>
    <mergeCell ref="G272:G273"/>
    <mergeCell ref="H272:H273"/>
    <mergeCell ref="D274:D275"/>
    <mergeCell ref="E274:E275"/>
    <mergeCell ref="F274:F275"/>
    <mergeCell ref="G274:G275"/>
    <mergeCell ref="H274:H275"/>
    <mergeCell ref="B267:B268"/>
    <mergeCell ref="C267:C268"/>
    <mergeCell ref="D267:D268"/>
    <mergeCell ref="C269:C271"/>
    <mergeCell ref="D269:D273"/>
    <mergeCell ref="E269:E271"/>
    <mergeCell ref="F269:F271"/>
    <mergeCell ref="G269:G271"/>
    <mergeCell ref="H269:H271"/>
    <mergeCell ref="B261:B262"/>
    <mergeCell ref="C261:C262"/>
    <mergeCell ref="D261:D262"/>
    <mergeCell ref="B263:B264"/>
    <mergeCell ref="C263:C264"/>
    <mergeCell ref="D263:D264"/>
    <mergeCell ref="D265:D266"/>
    <mergeCell ref="E265:E266"/>
    <mergeCell ref="F265:F266"/>
    <mergeCell ref="S242:S244"/>
    <mergeCell ref="C245:H245"/>
    <mergeCell ref="D246:D259"/>
    <mergeCell ref="E246:E259"/>
    <mergeCell ref="F246:F259"/>
    <mergeCell ref="G246:G259"/>
    <mergeCell ref="H246:H259"/>
    <mergeCell ref="C249:C250"/>
    <mergeCell ref="C251:C252"/>
    <mergeCell ref="C254:C255"/>
    <mergeCell ref="B240:B241"/>
    <mergeCell ref="C240:C241"/>
    <mergeCell ref="D240:D244"/>
    <mergeCell ref="C242:C244"/>
    <mergeCell ref="E242:E244"/>
    <mergeCell ref="F242:F244"/>
    <mergeCell ref="G242:G244"/>
    <mergeCell ref="H242:H244"/>
    <mergeCell ref="I242:I244"/>
    <mergeCell ref="A1:S1"/>
    <mergeCell ref="A6:S6"/>
    <mergeCell ref="H227:H234"/>
    <mergeCell ref="H235:H236"/>
    <mergeCell ref="H237:H239"/>
    <mergeCell ref="J242:J244"/>
    <mergeCell ref="K242:K244"/>
    <mergeCell ref="L242:L244"/>
    <mergeCell ref="H265:H266"/>
    <mergeCell ref="I269:I271"/>
    <mergeCell ref="J269:J271"/>
    <mergeCell ref="K269:K271"/>
    <mergeCell ref="E227:E234"/>
    <mergeCell ref="F227:F234"/>
    <mergeCell ref="G227:G234"/>
    <mergeCell ref="E235:E236"/>
    <mergeCell ref="F235:F236"/>
    <mergeCell ref="G235:G236"/>
    <mergeCell ref="E237:E239"/>
    <mergeCell ref="F237:F239"/>
    <mergeCell ref="G237:G239"/>
    <mergeCell ref="G265:G266"/>
    <mergeCell ref="L269:L271"/>
    <mergeCell ref="G331:G332"/>
    <mergeCell ref="H331:H332"/>
    <mergeCell ref="S2:S4"/>
    <mergeCell ref="P3:P4"/>
    <mergeCell ref="J2:J4"/>
    <mergeCell ref="L2:L4"/>
    <mergeCell ref="M2:R2"/>
    <mergeCell ref="O3:O4"/>
    <mergeCell ref="M3:N3"/>
    <mergeCell ref="Q3:R3"/>
    <mergeCell ref="K2:K4"/>
    <mergeCell ref="C2:C4"/>
    <mergeCell ref="I2:I4"/>
    <mergeCell ref="A2:A4"/>
    <mergeCell ref="B2:B4"/>
    <mergeCell ref="F2:F4"/>
    <mergeCell ref="D2:D4"/>
    <mergeCell ref="G2:G4"/>
    <mergeCell ref="E2:E4"/>
    <mergeCell ref="H2:H4"/>
    <mergeCell ref="H610:J610"/>
    <mergeCell ref="B615:C615"/>
    <mergeCell ref="B610:E610"/>
    <mergeCell ref="B612:C612"/>
    <mergeCell ref="B614:E614"/>
    <mergeCell ref="A227:A296"/>
    <mergeCell ref="B227:B228"/>
    <mergeCell ref="C227:C228"/>
    <mergeCell ref="D227:D236"/>
    <mergeCell ref="B229:B230"/>
    <mergeCell ref="C229:C230"/>
    <mergeCell ref="B231:B232"/>
    <mergeCell ref="C231:C232"/>
    <mergeCell ref="B233:B234"/>
    <mergeCell ref="C233:C234"/>
    <mergeCell ref="D237:D239"/>
    <mergeCell ref="H614:J614"/>
  </mergeCells>
  <phoneticPr fontId="1" type="noConversion"/>
  <pageMargins left="0.19685039370078741" right="0.19685039370078741" top="0.98425196850393704" bottom="0.59055118110236227" header="0.51181102362204722" footer="0.11811023622047245"/>
  <pageSetup paperSize="9" scale="64" fitToHeight="104" pageOrder="overThenDown" orientation="landscape" useFirstPageNumber="1" copies="2" r:id="rId1"/>
  <headerFooter alignWithMargins="0">
    <oddFooter>&amp;Rстр.&amp;P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Сводный реестр</vt:lpstr>
      <vt:lpstr>Лист2</vt:lpstr>
      <vt:lpstr>Лист3</vt:lpstr>
      <vt:lpstr>'Сводный реестр'!Заголовки_для_печати</vt:lpstr>
      <vt:lpstr>'Сводный реестр'!Область_печати</vt:lpstr>
    </vt:vector>
  </TitlesOfParts>
  <Company>Финансовое управление</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dc:creator>
  <cp:lastModifiedBy>PRO</cp:lastModifiedBy>
  <cp:lastPrinted>2023-02-17T08:56:50Z</cp:lastPrinted>
  <dcterms:created xsi:type="dcterms:W3CDTF">2006-05-13T07:30:27Z</dcterms:created>
  <dcterms:modified xsi:type="dcterms:W3CDTF">2023-02-17T08:57:44Z</dcterms:modified>
</cp:coreProperties>
</file>