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'1'!$A$1:$T$143</definedName>
  </definedNames>
  <calcPr fullCalcOnLoad="1"/>
</workbook>
</file>

<file path=xl/sharedStrings.xml><?xml version="1.0" encoding="utf-8"?>
<sst xmlns="http://schemas.openxmlformats.org/spreadsheetml/2006/main" count="277" uniqueCount="155">
  <si>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</si>
  <si>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</si>
  <si>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</si>
  <si>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</si>
  <si>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</si>
  <si>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</si>
  <si>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</si>
  <si>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</si>
  <si>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</si>
  <si>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</si>
  <si>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</si>
  <si>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</si>
  <si>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</si>
  <si>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</si>
  <si>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</si>
  <si>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</si>
  <si>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</si>
  <si>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</si>
  <si>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</si>
  <si>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</si>
  <si>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</si>
  <si>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</si>
  <si>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</si>
  <si>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</si>
  <si>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</si>
  <si>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</si>
  <si>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</si>
  <si>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</si>
  <si>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</si>
  <si>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</si>
  <si>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</si>
  <si>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</si>
  <si>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</si>
  <si>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</si>
  <si>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</si>
  <si>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</si>
  <si>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</si>
  <si>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</si>
  <si>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</si>
  <si>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</si>
  <si>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</si>
  <si>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</si>
  <si>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</si>
  <si>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</si>
  <si>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</si>
  <si>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</si>
  <si>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</si>
  <si>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</si>
  <si>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</si>
  <si>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</si>
  <si>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</si>
  <si>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</si>
  <si>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</si>
  <si>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</si>
  <si>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</si>
  <si>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</si>
  <si>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</si>
  <si>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</si>
  <si>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</si>
  <si>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</si>
  <si>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</si>
  <si>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</si>
  <si>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</si>
  <si>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</si>
  <si>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</si>
  <si>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</si>
  <si>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</si>
  <si>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</si>
  <si>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</si>
  <si>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</si>
  <si>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</si>
  <si>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</si>
  <si>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</si>
  <si>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</si>
  <si>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</si>
  <si>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</si>
  <si>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</si>
  <si>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</si>
  <si>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</si>
  <si>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</si>
  <si>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</si>
  <si>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</si>
  <si>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</si>
  <si>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</si>
  <si>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</si>
  <si>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</si>
  <si>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</si>
  <si>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</si>
  <si>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</si>
  <si>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</si>
  <si>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</si>
  <si>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</si>
  <si>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</si>
  <si>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</si>
  <si>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</si>
  <si>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</si>
  <si>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</si>
  <si>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</si>
  <si>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</si>
  <si>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</si>
  <si>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</si>
  <si>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</si>
  <si>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</si>
  <si>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</si>
  <si>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</si>
  <si>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</si>
  <si>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</si>
  <si>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</si>
  <si>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</si>
  <si>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</si>
  <si>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</si>
  <si>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</si>
  <si>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</si>
  <si>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</si>
  <si>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</si>
  <si>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</si>
  <si>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</si>
  <si>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</si>
  <si>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</si>
  <si>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</si>
  <si>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</si>
  <si>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</si>
  <si>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</si>
  <si>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</si>
  <si>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</si>
  <si>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</si>
  <si>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</si>
  <si>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</si>
  <si>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</si>
  <si>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</si>
  <si>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</si>
  <si>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</si>
  <si>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</si>
  <si>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</si>
  <si>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</si>
  <si>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</si>
  <si>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</si>
  <si>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</si>
  <si>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</si>
  <si>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</si>
  <si>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</si>
  <si>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</si>
  <si>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</si>
  <si>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</si>
  <si>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</si>
  <si>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</si>
  <si>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 xml:space="preserve">Начальник финансового управления администрации Киржачского района                         О.В.Калёнова </t>
  </si>
  <si>
    <t>Расх.бюдж.мун.р-на и дотац</t>
  </si>
  <si>
    <t>Поступления средств из областного  бюджета и бюджетов поселений, всего</t>
  </si>
  <si>
    <t xml:space="preserve">расх.обл.бюдж.(субс.и субв.) и бюдж.города </t>
  </si>
  <si>
    <t>Возврат субс.и субв.прошлых лет</t>
  </si>
  <si>
    <t>Отклонение остатка средств на конец периода от остатка средств на начало текущего финансового года (+) / (-) (стр.110-010)</t>
  </si>
  <si>
    <t>Прочие поступления (дотация, иные мб трансф.на сбалансированность)</t>
  </si>
  <si>
    <t>Кассовый план исполнения бюджета муниципального образования Киржачский район на 2013 год</t>
  </si>
  <si>
    <t>(по состоянию на 1 июля 2013г.)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</si>
</sst>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0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tabSelected="1" workbookViewId="0" topLeftCell="B1">
      <selection activeCell="M131" sqref="M131"/>
    </sheetView>
  </sheetViews>
  <sheetFormatPr defaultColWidth="9.00390625" defaultRowHeight="12.75"/>
  <cols>
    <col min="1" max="1" width="32.75390625" style="1" customWidth="1"/>
    <col min="2" max="2" width="4.25390625" style="1" customWidth="1"/>
    <col min="3" max="3" width="12.25390625" style="1" customWidth="1"/>
    <col min="4" max="4" width="11.625" style="18" customWidth="1"/>
    <col min="5" max="6" width="9.00390625" style="18" customWidth="1"/>
    <col min="7" max="7" width="9.25390625" style="18" customWidth="1"/>
    <col min="8" max="9" width="9.375" style="18" customWidth="1"/>
    <col min="10" max="10" width="9.25390625" style="18" customWidth="1"/>
    <col min="11" max="12" width="9.375" style="18" customWidth="1"/>
    <col min="13" max="13" width="10.375" style="18" customWidth="1"/>
    <col min="14" max="15" width="10.75390625" style="18" customWidth="1"/>
    <col min="16" max="16" width="11.125" style="18" customWidth="1"/>
    <col min="17" max="17" width="11.00390625" style="18" customWidth="1"/>
    <col min="18" max="18" width="11.375" style="18" customWidth="1"/>
    <col min="19" max="19" width="10.875" style="18" customWidth="1"/>
    <col min="20" max="20" width="10.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56" t="s">
        <v>153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3:20" ht="18.75" customHeight="1" thickBot="1">
      <c r="C3" s="55" t="s">
        <v>154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T3" s="39" t="s">
        <v>30</v>
      </c>
    </row>
    <row r="4" spans="19:20" ht="12.75">
      <c r="S4" s="20" t="s">
        <v>27</v>
      </c>
      <c r="T4" s="40"/>
    </row>
    <row r="5" spans="1:20" ht="12.75">
      <c r="A5" s="1" t="s">
        <v>31</v>
      </c>
      <c r="S5" s="20" t="s">
        <v>28</v>
      </c>
      <c r="T5" s="41"/>
    </row>
    <row r="6" spans="1:20" ht="13.5" thickBot="1">
      <c r="A6" s="1" t="s">
        <v>32</v>
      </c>
      <c r="S6" s="20" t="s">
        <v>29</v>
      </c>
      <c r="T6" s="42"/>
    </row>
    <row r="7" ht="13.5" thickBot="1"/>
    <row r="8" spans="1:22" s="3" customFormat="1" ht="12.75" customHeight="1">
      <c r="A8" s="57" t="s">
        <v>0</v>
      </c>
      <c r="B8" s="59" t="s">
        <v>1</v>
      </c>
      <c r="C8" s="61" t="s">
        <v>42</v>
      </c>
      <c r="D8" s="63" t="s">
        <v>41</v>
      </c>
      <c r="E8" s="54" t="s">
        <v>2</v>
      </c>
      <c r="F8" s="54"/>
      <c r="G8" s="54"/>
      <c r="H8" s="52" t="s">
        <v>6</v>
      </c>
      <c r="I8" s="54" t="s">
        <v>33</v>
      </c>
      <c r="J8" s="54"/>
      <c r="K8" s="54"/>
      <c r="L8" s="52" t="s">
        <v>36</v>
      </c>
      <c r="M8" s="54" t="s">
        <v>34</v>
      </c>
      <c r="N8" s="54"/>
      <c r="O8" s="54"/>
      <c r="P8" s="52" t="s">
        <v>37</v>
      </c>
      <c r="Q8" s="54" t="s">
        <v>35</v>
      </c>
      <c r="R8" s="54"/>
      <c r="S8" s="54"/>
      <c r="T8" s="52" t="s">
        <v>38</v>
      </c>
      <c r="U8" s="43"/>
      <c r="V8" s="43"/>
    </row>
    <row r="9" spans="1:20" ht="45.75">
      <c r="A9" s="58"/>
      <c r="B9" s="60"/>
      <c r="C9" s="62"/>
      <c r="D9" s="64"/>
      <c r="E9" s="21" t="s">
        <v>3</v>
      </c>
      <c r="F9" s="21" t="s">
        <v>4</v>
      </c>
      <c r="G9" s="21" t="s">
        <v>5</v>
      </c>
      <c r="H9" s="53"/>
      <c r="I9" s="21" t="s">
        <v>7</v>
      </c>
      <c r="J9" s="21" t="s">
        <v>8</v>
      </c>
      <c r="K9" s="21" t="s">
        <v>9</v>
      </c>
      <c r="L9" s="53"/>
      <c r="M9" s="21" t="s">
        <v>10</v>
      </c>
      <c r="N9" s="21" t="s">
        <v>11</v>
      </c>
      <c r="O9" s="21" t="s">
        <v>12</v>
      </c>
      <c r="P9" s="53"/>
      <c r="Q9" s="21" t="s">
        <v>13</v>
      </c>
      <c r="R9" s="21" t="s">
        <v>14</v>
      </c>
      <c r="S9" s="21" t="s">
        <v>15</v>
      </c>
      <c r="T9" s="53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5">
        <f t="shared" si="0"/>
        <v>4</v>
      </c>
      <c r="E10" s="35">
        <v>5</v>
      </c>
      <c r="F10" s="35">
        <f t="shared" si="0"/>
        <v>6</v>
      </c>
      <c r="G10" s="35">
        <f t="shared" si="0"/>
        <v>7</v>
      </c>
      <c r="H10" s="35">
        <f t="shared" si="0"/>
        <v>8</v>
      </c>
      <c r="I10" s="35">
        <f t="shared" si="0"/>
        <v>9</v>
      </c>
      <c r="J10" s="35">
        <f t="shared" si="0"/>
        <v>10</v>
      </c>
      <c r="K10" s="35">
        <f t="shared" si="0"/>
        <v>11</v>
      </c>
      <c r="L10" s="35">
        <f t="shared" si="0"/>
        <v>12</v>
      </c>
      <c r="M10" s="35">
        <f t="shared" si="0"/>
        <v>13</v>
      </c>
      <c r="N10" s="35">
        <f t="shared" si="0"/>
        <v>14</v>
      </c>
      <c r="O10" s="35">
        <f t="shared" si="0"/>
        <v>15</v>
      </c>
      <c r="P10" s="35">
        <f t="shared" si="0"/>
        <v>16</v>
      </c>
      <c r="Q10" s="35">
        <f t="shared" si="0"/>
        <v>17</v>
      </c>
      <c r="R10" s="35">
        <f t="shared" si="0"/>
        <v>18</v>
      </c>
      <c r="S10" s="35">
        <f t="shared" si="0"/>
        <v>19</v>
      </c>
      <c r="T10" s="35">
        <f t="shared" si="0"/>
        <v>20</v>
      </c>
      <c r="U10" s="44"/>
      <c r="V10" s="44"/>
    </row>
    <row r="11" spans="1:20" ht="12.75">
      <c r="A11" s="11" t="s">
        <v>16</v>
      </c>
      <c r="B11" s="7" t="s">
        <v>18</v>
      </c>
      <c r="C11" s="22"/>
      <c r="D11" s="22">
        <v>18804.74</v>
      </c>
      <c r="E11" s="8">
        <f>D11</f>
        <v>18804.74</v>
      </c>
      <c r="F11" s="22">
        <f>E135</f>
        <v>16380.830000000005</v>
      </c>
      <c r="G11" s="22">
        <f>F135</f>
        <v>13881.190000000006</v>
      </c>
      <c r="H11" s="23">
        <f>E11</f>
        <v>18804.74</v>
      </c>
      <c r="I11" s="22">
        <f>H135</f>
        <v>26718.710000000017</v>
      </c>
      <c r="J11" s="22">
        <f>I135</f>
        <v>53102.830000000016</v>
      </c>
      <c r="K11" s="22">
        <f>J135</f>
        <v>27590.49000000002</v>
      </c>
      <c r="L11" s="22">
        <f>I11</f>
        <v>26718.710000000017</v>
      </c>
      <c r="M11" s="22">
        <f>L135</f>
        <v>11900.160000000029</v>
      </c>
      <c r="N11" s="22">
        <f>M135</f>
        <v>25758.74000000003</v>
      </c>
      <c r="O11" s="22">
        <f>N135</f>
        <v>7576.280000000032</v>
      </c>
      <c r="P11" s="22">
        <f>M11</f>
        <v>11900.160000000029</v>
      </c>
      <c r="Q11" s="22">
        <f>P135</f>
        <v>2476.0800000000127</v>
      </c>
      <c r="R11" s="22">
        <f>Q135</f>
        <v>5304.650000000012</v>
      </c>
      <c r="S11" s="22">
        <f>R135</f>
        <v>13275.450000000008</v>
      </c>
      <c r="T11" s="22">
        <f>Q11</f>
        <v>2476.0800000000127</v>
      </c>
    </row>
    <row r="12" spans="1:20" ht="13.5" thickBot="1">
      <c r="A12" s="24" t="s">
        <v>105</v>
      </c>
      <c r="B12" s="4" t="s">
        <v>19</v>
      </c>
      <c r="C12" s="51">
        <v>478826.1208</v>
      </c>
      <c r="D12" s="47">
        <f>H12+L12+P12+T12</f>
        <v>255642.4</v>
      </c>
      <c r="E12" s="26">
        <v>14505.1</v>
      </c>
      <c r="F12" s="26">
        <v>23984.2</v>
      </c>
      <c r="G12" s="26">
        <v>27628.5</v>
      </c>
      <c r="H12" s="23">
        <f>E12+F12+G12</f>
        <v>66117.8</v>
      </c>
      <c r="I12" s="26">
        <v>28928.8</v>
      </c>
      <c r="J12" s="26">
        <v>17172</v>
      </c>
      <c r="K12" s="26">
        <v>19732.2</v>
      </c>
      <c r="L12" s="23">
        <f aca="true" t="shared" si="1" ref="L12:L75">I12+J12+K12</f>
        <v>65833</v>
      </c>
      <c r="M12" s="26">
        <v>28610.8</v>
      </c>
      <c r="N12" s="26">
        <v>17051.5</v>
      </c>
      <c r="O12" s="26">
        <v>17372.1</v>
      </c>
      <c r="P12" s="23">
        <f aca="true" t="shared" si="2" ref="P12:P75">M12+N12+O12</f>
        <v>63034.4</v>
      </c>
      <c r="Q12" s="27">
        <v>23566</v>
      </c>
      <c r="R12" s="25">
        <v>16942.8</v>
      </c>
      <c r="S12" s="26">
        <v>20148.4</v>
      </c>
      <c r="T12" s="23">
        <f aca="true" t="shared" si="3" ref="T12:T75">Q12+R12+S12</f>
        <v>60657.200000000004</v>
      </c>
    </row>
    <row r="13" spans="1:20" ht="38.25" hidden="1">
      <c r="A13" s="28" t="s">
        <v>106</v>
      </c>
      <c r="B13" s="4"/>
      <c r="C13" s="23"/>
      <c r="D13" s="47">
        <f aca="true" t="shared" si="4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aca="true" t="shared" si="5" ref="H13:H75">E13+F13+G13</f>
        <v>23208</v>
      </c>
      <c r="I13" s="26">
        <v>12995</v>
      </c>
      <c r="J13" s="26">
        <v>7862</v>
      </c>
      <c r="K13" s="26">
        <v>8199</v>
      </c>
      <c r="L13" s="23">
        <f t="shared" si="1"/>
        <v>29056</v>
      </c>
      <c r="M13" s="26">
        <v>15177</v>
      </c>
      <c r="N13" s="26">
        <v>9050</v>
      </c>
      <c r="O13" s="26">
        <v>7860</v>
      </c>
      <c r="P13" s="23">
        <f t="shared" si="2"/>
        <v>32087</v>
      </c>
      <c r="Q13" s="26">
        <v>13761</v>
      </c>
      <c r="R13" s="26">
        <v>9181</v>
      </c>
      <c r="S13" s="26">
        <v>9155</v>
      </c>
      <c r="T13" s="23">
        <f t="shared" si="3"/>
        <v>32097</v>
      </c>
    </row>
    <row r="14" spans="1:20" ht="12.75" hidden="1">
      <c r="A14" s="6" t="s">
        <v>107</v>
      </c>
      <c r="B14" s="4"/>
      <c r="C14" s="23"/>
      <c r="D14" s="47">
        <f t="shared" si="4"/>
        <v>80720</v>
      </c>
      <c r="E14" s="5">
        <v>4535</v>
      </c>
      <c r="F14" s="5">
        <v>5030</v>
      </c>
      <c r="G14" s="5">
        <v>5848</v>
      </c>
      <c r="H14" s="23">
        <f t="shared" si="5"/>
        <v>15413</v>
      </c>
      <c r="I14" s="5">
        <v>6445</v>
      </c>
      <c r="J14" s="5">
        <v>6046</v>
      </c>
      <c r="K14" s="5">
        <v>7219</v>
      </c>
      <c r="L14" s="23">
        <f t="shared" si="1"/>
        <v>19710</v>
      </c>
      <c r="M14" s="5">
        <v>7833</v>
      </c>
      <c r="N14" s="5">
        <v>7181</v>
      </c>
      <c r="O14" s="5">
        <v>6804</v>
      </c>
      <c r="P14" s="23">
        <f t="shared" si="2"/>
        <v>21818</v>
      </c>
      <c r="Q14" s="5">
        <v>7275</v>
      </c>
      <c r="R14" s="5">
        <v>8106</v>
      </c>
      <c r="S14" s="5">
        <v>8398</v>
      </c>
      <c r="T14" s="23">
        <f t="shared" si="3"/>
        <v>23779</v>
      </c>
    </row>
    <row r="15" spans="1:20" ht="12.75" hidden="1">
      <c r="A15" s="6" t="s">
        <v>108</v>
      </c>
      <c r="B15" s="4"/>
      <c r="C15" s="23"/>
      <c r="D15" s="47">
        <f t="shared" si="4"/>
        <v>26932</v>
      </c>
      <c r="E15" s="5">
        <v>5259</v>
      </c>
      <c r="F15" s="5">
        <v>660</v>
      </c>
      <c r="G15" s="5">
        <v>489</v>
      </c>
      <c r="H15" s="23">
        <f t="shared" si="5"/>
        <v>6408</v>
      </c>
      <c r="I15" s="5">
        <v>5948</v>
      </c>
      <c r="J15" s="5">
        <v>965</v>
      </c>
      <c r="K15" s="5">
        <v>333</v>
      </c>
      <c r="L15" s="23">
        <f t="shared" si="1"/>
        <v>7246</v>
      </c>
      <c r="M15" s="5">
        <v>5167</v>
      </c>
      <c r="N15" s="5">
        <v>794</v>
      </c>
      <c r="O15" s="5">
        <v>504</v>
      </c>
      <c r="P15" s="23">
        <f t="shared" si="2"/>
        <v>6465</v>
      </c>
      <c r="Q15" s="5">
        <v>5859</v>
      </c>
      <c r="R15" s="5">
        <v>484</v>
      </c>
      <c r="S15" s="5">
        <v>470</v>
      </c>
      <c r="T15" s="23">
        <f t="shared" si="3"/>
        <v>6813</v>
      </c>
    </row>
    <row r="16" spans="1:20" ht="12.75" hidden="1">
      <c r="A16" s="6" t="s">
        <v>109</v>
      </c>
      <c r="B16" s="4"/>
      <c r="C16" s="23"/>
      <c r="D16" s="47">
        <f t="shared" si="4"/>
        <v>7135</v>
      </c>
      <c r="E16" s="5">
        <v>150</v>
      </c>
      <c r="F16" s="5">
        <v>364</v>
      </c>
      <c r="G16" s="5">
        <v>488</v>
      </c>
      <c r="H16" s="23">
        <f t="shared" si="5"/>
        <v>1002</v>
      </c>
      <c r="I16" s="5">
        <v>456</v>
      </c>
      <c r="J16" s="5">
        <v>689</v>
      </c>
      <c r="K16" s="5">
        <v>523</v>
      </c>
      <c r="L16" s="23">
        <f t="shared" si="1"/>
        <v>1668</v>
      </c>
      <c r="M16" s="5">
        <v>1984</v>
      </c>
      <c r="N16" s="5">
        <v>917</v>
      </c>
      <c r="O16" s="5">
        <v>447</v>
      </c>
      <c r="P16" s="23">
        <f t="shared" si="2"/>
        <v>3348</v>
      </c>
      <c r="Q16" s="5">
        <v>453</v>
      </c>
      <c r="R16" s="5">
        <v>454</v>
      </c>
      <c r="S16" s="5">
        <v>210</v>
      </c>
      <c r="T16" s="23">
        <f t="shared" si="3"/>
        <v>1117</v>
      </c>
    </row>
    <row r="17" spans="1:20" ht="51" hidden="1">
      <c r="A17" s="6" t="s">
        <v>110</v>
      </c>
      <c r="B17" s="4"/>
      <c r="C17" s="23"/>
      <c r="D17" s="47">
        <f t="shared" si="4"/>
        <v>1104</v>
      </c>
      <c r="E17" s="5">
        <v>120</v>
      </c>
      <c r="F17" s="5">
        <v>132</v>
      </c>
      <c r="G17" s="5">
        <v>86</v>
      </c>
      <c r="H17" s="23">
        <f t="shared" si="5"/>
        <v>338</v>
      </c>
      <c r="I17" s="5">
        <v>107</v>
      </c>
      <c r="J17" s="5">
        <v>80</v>
      </c>
      <c r="K17" s="5">
        <v>96</v>
      </c>
      <c r="L17" s="23">
        <f t="shared" si="1"/>
        <v>283</v>
      </c>
      <c r="M17" s="5">
        <v>79</v>
      </c>
      <c r="N17" s="5">
        <v>105</v>
      </c>
      <c r="O17" s="5">
        <v>66</v>
      </c>
      <c r="P17" s="23">
        <f t="shared" si="2"/>
        <v>250</v>
      </c>
      <c r="Q17" s="5">
        <v>117</v>
      </c>
      <c r="R17" s="5">
        <v>62</v>
      </c>
      <c r="S17" s="5">
        <v>54</v>
      </c>
      <c r="T17" s="23">
        <f t="shared" si="3"/>
        <v>233</v>
      </c>
    </row>
    <row r="18" spans="1:20" ht="38.25" hidden="1">
      <c r="A18" s="6" t="s">
        <v>111</v>
      </c>
      <c r="B18" s="4"/>
      <c r="C18" s="23"/>
      <c r="D18" s="47">
        <f t="shared" si="4"/>
        <v>141</v>
      </c>
      <c r="E18" s="5">
        <v>3</v>
      </c>
      <c r="F18" s="5">
        <v>4</v>
      </c>
      <c r="G18" s="5">
        <v>7</v>
      </c>
      <c r="H18" s="23">
        <f t="shared" si="5"/>
        <v>14</v>
      </c>
      <c r="I18" s="5">
        <v>15</v>
      </c>
      <c r="J18" s="5">
        <v>15</v>
      </c>
      <c r="K18" s="5">
        <v>12</v>
      </c>
      <c r="L18" s="23">
        <f t="shared" si="1"/>
        <v>42</v>
      </c>
      <c r="M18" s="5">
        <v>16</v>
      </c>
      <c r="N18" s="5">
        <v>13</v>
      </c>
      <c r="O18" s="5">
        <v>15</v>
      </c>
      <c r="P18" s="23">
        <f t="shared" si="2"/>
        <v>44</v>
      </c>
      <c r="Q18" s="5">
        <v>17</v>
      </c>
      <c r="R18" s="5">
        <v>11</v>
      </c>
      <c r="S18" s="5">
        <v>13</v>
      </c>
      <c r="T18" s="23">
        <f t="shared" si="3"/>
        <v>41</v>
      </c>
    </row>
    <row r="19" spans="1:20" ht="25.5" hidden="1">
      <c r="A19" s="6" t="s">
        <v>112</v>
      </c>
      <c r="B19" s="4"/>
      <c r="C19" s="23"/>
      <c r="D19" s="47">
        <f t="shared" si="4"/>
        <v>416</v>
      </c>
      <c r="E19" s="5">
        <v>8.2</v>
      </c>
      <c r="F19" s="5">
        <v>18.4</v>
      </c>
      <c r="G19" s="5">
        <v>6.4</v>
      </c>
      <c r="H19" s="23">
        <f t="shared" si="5"/>
        <v>33</v>
      </c>
      <c r="I19" s="5">
        <v>24</v>
      </c>
      <c r="J19" s="5">
        <v>67</v>
      </c>
      <c r="K19" s="5">
        <v>16</v>
      </c>
      <c r="L19" s="23">
        <f t="shared" si="1"/>
        <v>107</v>
      </c>
      <c r="M19" s="5">
        <v>98</v>
      </c>
      <c r="N19" s="5">
        <v>40</v>
      </c>
      <c r="O19" s="5">
        <v>24</v>
      </c>
      <c r="P19" s="23">
        <f t="shared" si="2"/>
        <v>162</v>
      </c>
      <c r="Q19" s="5">
        <v>40</v>
      </c>
      <c r="R19" s="5">
        <v>64</v>
      </c>
      <c r="S19" s="5">
        <v>10</v>
      </c>
      <c r="T19" s="23">
        <f t="shared" si="3"/>
        <v>114</v>
      </c>
    </row>
    <row r="20" spans="1:20" ht="38.25" hidden="1">
      <c r="A20" s="28" t="s">
        <v>113</v>
      </c>
      <c r="B20" s="4"/>
      <c r="C20" s="23"/>
      <c r="D20" s="47">
        <f t="shared" si="4"/>
        <v>31290</v>
      </c>
      <c r="E20" s="26">
        <v>718</v>
      </c>
      <c r="F20" s="26">
        <v>7661</v>
      </c>
      <c r="G20" s="26">
        <v>659</v>
      </c>
      <c r="H20" s="23">
        <f t="shared" si="5"/>
        <v>9038</v>
      </c>
      <c r="I20" s="26">
        <v>868</v>
      </c>
      <c r="J20" s="26">
        <v>2800</v>
      </c>
      <c r="K20" s="26">
        <v>2109</v>
      </c>
      <c r="L20" s="23">
        <f t="shared" si="1"/>
        <v>5777</v>
      </c>
      <c r="M20" s="26">
        <v>868</v>
      </c>
      <c r="N20" s="26">
        <v>5704</v>
      </c>
      <c r="O20" s="26">
        <v>599</v>
      </c>
      <c r="P20" s="23">
        <f t="shared" si="2"/>
        <v>7171</v>
      </c>
      <c r="Q20" s="26">
        <v>618</v>
      </c>
      <c r="R20" s="26">
        <v>6077</v>
      </c>
      <c r="S20" s="26">
        <v>2609</v>
      </c>
      <c r="T20" s="23">
        <f t="shared" si="3"/>
        <v>9304</v>
      </c>
    </row>
    <row r="21" spans="1:20" ht="127.5" hidden="1">
      <c r="A21" s="6" t="s">
        <v>114</v>
      </c>
      <c r="B21" s="6"/>
      <c r="C21" s="48"/>
      <c r="D21" s="47">
        <f t="shared" si="4"/>
        <v>13120</v>
      </c>
      <c r="E21" s="6">
        <v>718</v>
      </c>
      <c r="F21" s="6">
        <v>718</v>
      </c>
      <c r="G21" s="6">
        <v>609</v>
      </c>
      <c r="H21" s="23">
        <f t="shared" si="5"/>
        <v>2045</v>
      </c>
      <c r="I21" s="6">
        <v>868</v>
      </c>
      <c r="J21" s="6">
        <v>1368</v>
      </c>
      <c r="K21" s="6">
        <v>2109</v>
      </c>
      <c r="L21" s="23">
        <f t="shared" si="1"/>
        <v>4345</v>
      </c>
      <c r="M21" s="6">
        <v>868</v>
      </c>
      <c r="N21" s="6">
        <v>768</v>
      </c>
      <c r="O21" s="6">
        <v>599</v>
      </c>
      <c r="P21" s="23">
        <f t="shared" si="2"/>
        <v>2235</v>
      </c>
      <c r="Q21" s="6">
        <v>618</v>
      </c>
      <c r="R21" s="6">
        <v>1268</v>
      </c>
      <c r="S21" s="6">
        <v>2609</v>
      </c>
      <c r="T21" s="23">
        <f t="shared" si="3"/>
        <v>4495</v>
      </c>
    </row>
    <row r="22" spans="1:20" ht="38.25" hidden="1">
      <c r="A22" s="6" t="s">
        <v>115</v>
      </c>
      <c r="B22" s="6"/>
      <c r="C22" s="48"/>
      <c r="D22" s="47" t="e">
        <f t="shared" si="4"/>
        <v>#VALUE!</v>
      </c>
      <c r="E22" s="29" t="s">
        <v>116</v>
      </c>
      <c r="F22" s="30" t="s">
        <v>116</v>
      </c>
      <c r="G22" s="6">
        <v>50</v>
      </c>
      <c r="H22" s="23" t="e">
        <f t="shared" si="5"/>
        <v>#VALUE!</v>
      </c>
      <c r="I22" s="30" t="s">
        <v>116</v>
      </c>
      <c r="J22" s="30" t="s">
        <v>116</v>
      </c>
      <c r="K22" s="30" t="s">
        <v>116</v>
      </c>
      <c r="L22" s="23" t="e">
        <f t="shared" si="1"/>
        <v>#VALUE!</v>
      </c>
      <c r="M22" s="30" t="s">
        <v>116</v>
      </c>
      <c r="N22" s="30" t="s">
        <v>116</v>
      </c>
      <c r="O22" s="30" t="s">
        <v>116</v>
      </c>
      <c r="P22" s="23" t="e">
        <f t="shared" si="2"/>
        <v>#VALUE!</v>
      </c>
      <c r="Q22" s="30" t="s">
        <v>116</v>
      </c>
      <c r="R22" s="30" t="s">
        <v>116</v>
      </c>
      <c r="S22" s="30" t="s">
        <v>116</v>
      </c>
      <c r="T22" s="23" t="e">
        <f t="shared" si="3"/>
        <v>#VALUE!</v>
      </c>
    </row>
    <row r="23" spans="1:20" ht="114.75" hidden="1">
      <c r="A23" s="6" t="s">
        <v>117</v>
      </c>
      <c r="B23" s="6"/>
      <c r="C23" s="48"/>
      <c r="D23" s="47" t="e">
        <f t="shared" si="4"/>
        <v>#VALUE!</v>
      </c>
      <c r="E23" s="30" t="s">
        <v>116</v>
      </c>
      <c r="F23" s="6">
        <v>420</v>
      </c>
      <c r="G23" s="30" t="s">
        <v>116</v>
      </c>
      <c r="H23" s="23" t="e">
        <f t="shared" si="5"/>
        <v>#VALUE!</v>
      </c>
      <c r="I23" s="30" t="s">
        <v>116</v>
      </c>
      <c r="J23" s="6">
        <v>400</v>
      </c>
      <c r="K23" s="30" t="s">
        <v>116</v>
      </c>
      <c r="L23" s="23" t="e">
        <f t="shared" si="1"/>
        <v>#VALUE!</v>
      </c>
      <c r="M23" s="30" t="s">
        <v>116</v>
      </c>
      <c r="N23" s="6">
        <v>2340</v>
      </c>
      <c r="O23" s="30" t="s">
        <v>116</v>
      </c>
      <c r="P23" s="23" t="e">
        <f t="shared" si="2"/>
        <v>#VALUE!</v>
      </c>
      <c r="Q23" s="30" t="s">
        <v>116</v>
      </c>
      <c r="R23" s="30" t="s">
        <v>116</v>
      </c>
      <c r="S23" s="30" t="s">
        <v>116</v>
      </c>
      <c r="T23" s="23" t="e">
        <f t="shared" si="3"/>
        <v>#VALUE!</v>
      </c>
    </row>
    <row r="24" spans="1:20" ht="114.75" hidden="1">
      <c r="A24" s="6" t="s">
        <v>118</v>
      </c>
      <c r="B24" s="6"/>
      <c r="C24" s="48"/>
      <c r="D24" s="47" t="e">
        <f t="shared" si="4"/>
        <v>#VALUE!</v>
      </c>
      <c r="E24" s="13" t="s">
        <v>116</v>
      </c>
      <c r="F24" s="6">
        <v>6523</v>
      </c>
      <c r="G24" s="30" t="s">
        <v>116</v>
      </c>
      <c r="H24" s="23" t="e">
        <f t="shared" si="5"/>
        <v>#VALUE!</v>
      </c>
      <c r="I24" s="30" t="s">
        <v>116</v>
      </c>
      <c r="J24" s="6">
        <v>1032</v>
      </c>
      <c r="K24" s="30" t="s">
        <v>116</v>
      </c>
      <c r="L24" s="23" t="e">
        <f t="shared" si="1"/>
        <v>#VALUE!</v>
      </c>
      <c r="M24" s="30" t="s">
        <v>116</v>
      </c>
      <c r="N24" s="6">
        <v>2596</v>
      </c>
      <c r="O24" s="30" t="s">
        <v>116</v>
      </c>
      <c r="P24" s="23" t="e">
        <f t="shared" si="2"/>
        <v>#VALUE!</v>
      </c>
      <c r="Q24" s="30" t="s">
        <v>116</v>
      </c>
      <c r="R24" s="6">
        <v>4809</v>
      </c>
      <c r="S24" s="30" t="s">
        <v>116</v>
      </c>
      <c r="T24" s="23" t="e">
        <f t="shared" si="3"/>
        <v>#VALUE!</v>
      </c>
    </row>
    <row r="25" spans="1:20" ht="25.5" hidden="1">
      <c r="A25" s="28" t="s">
        <v>119</v>
      </c>
      <c r="B25" s="6"/>
      <c r="C25" s="48"/>
      <c r="D25" s="47">
        <f t="shared" si="4"/>
        <v>124</v>
      </c>
      <c r="E25" s="24">
        <v>7.3</v>
      </c>
      <c r="F25" s="24">
        <v>7.8</v>
      </c>
      <c r="G25" s="24">
        <v>7.9</v>
      </c>
      <c r="H25" s="23">
        <f t="shared" si="5"/>
        <v>23</v>
      </c>
      <c r="I25" s="24">
        <v>11.2</v>
      </c>
      <c r="J25" s="24">
        <v>11.2</v>
      </c>
      <c r="K25" s="24">
        <v>9.6</v>
      </c>
      <c r="L25" s="23">
        <f t="shared" si="1"/>
        <v>32</v>
      </c>
      <c r="M25" s="24">
        <v>11.2</v>
      </c>
      <c r="N25" s="24">
        <v>11.2</v>
      </c>
      <c r="O25" s="24">
        <v>11.6</v>
      </c>
      <c r="P25" s="23">
        <f t="shared" si="2"/>
        <v>34</v>
      </c>
      <c r="Q25" s="24">
        <v>11.9</v>
      </c>
      <c r="R25" s="24">
        <v>12</v>
      </c>
      <c r="S25" s="24">
        <v>11.1</v>
      </c>
      <c r="T25" s="23">
        <f t="shared" si="3"/>
        <v>35</v>
      </c>
    </row>
    <row r="26" spans="1:20" ht="38.25" hidden="1">
      <c r="A26" s="6" t="s">
        <v>120</v>
      </c>
      <c r="B26" s="6"/>
      <c r="C26" s="48"/>
      <c r="D26" s="47">
        <f t="shared" si="4"/>
        <v>23</v>
      </c>
      <c r="E26" s="6">
        <v>2</v>
      </c>
      <c r="F26" s="6">
        <v>2.5</v>
      </c>
      <c r="G26" s="6">
        <v>2.5</v>
      </c>
      <c r="H26" s="23">
        <f t="shared" si="5"/>
        <v>7</v>
      </c>
      <c r="I26" s="6">
        <v>2.5</v>
      </c>
      <c r="J26" s="6">
        <v>2.5</v>
      </c>
      <c r="K26" s="6">
        <v>2</v>
      </c>
      <c r="L26" s="23">
        <f t="shared" si="1"/>
        <v>7</v>
      </c>
      <c r="M26" s="6">
        <v>2.5</v>
      </c>
      <c r="N26" s="6">
        <v>2.5</v>
      </c>
      <c r="O26" s="6">
        <v>2</v>
      </c>
      <c r="P26" s="23">
        <f t="shared" si="2"/>
        <v>7</v>
      </c>
      <c r="Q26" s="6">
        <v>0.6</v>
      </c>
      <c r="R26" s="6">
        <v>0.6</v>
      </c>
      <c r="S26" s="6">
        <v>0.8</v>
      </c>
      <c r="T26" s="23">
        <f t="shared" si="3"/>
        <v>2</v>
      </c>
    </row>
    <row r="27" spans="1:20" ht="25.5" hidden="1">
      <c r="A27" s="6" t="s">
        <v>121</v>
      </c>
      <c r="B27" s="6"/>
      <c r="C27" s="48"/>
      <c r="D27" s="47">
        <f t="shared" si="4"/>
        <v>6</v>
      </c>
      <c r="E27" s="6">
        <v>0.3</v>
      </c>
      <c r="F27" s="6">
        <v>0.3</v>
      </c>
      <c r="G27" s="6">
        <v>0.4</v>
      </c>
      <c r="H27" s="23">
        <f t="shared" si="5"/>
        <v>1</v>
      </c>
      <c r="I27" s="6">
        <v>0.7</v>
      </c>
      <c r="J27" s="6">
        <v>0.7</v>
      </c>
      <c r="K27" s="6">
        <v>0.6</v>
      </c>
      <c r="L27" s="23">
        <f t="shared" si="1"/>
        <v>2</v>
      </c>
      <c r="M27" s="6">
        <v>0.7</v>
      </c>
      <c r="N27" s="6">
        <v>0.7</v>
      </c>
      <c r="O27" s="6">
        <v>0.6</v>
      </c>
      <c r="P27" s="23">
        <f t="shared" si="2"/>
        <v>2</v>
      </c>
      <c r="Q27" s="6">
        <v>0.3</v>
      </c>
      <c r="R27" s="6">
        <v>0.4</v>
      </c>
      <c r="S27" s="6">
        <v>0.3</v>
      </c>
      <c r="T27" s="23">
        <f t="shared" si="3"/>
        <v>1</v>
      </c>
    </row>
    <row r="28" spans="1:20" ht="12.75" hidden="1">
      <c r="A28" s="5" t="s">
        <v>112</v>
      </c>
      <c r="B28" s="5"/>
      <c r="C28" s="23"/>
      <c r="D28" s="47">
        <f t="shared" si="4"/>
        <v>95</v>
      </c>
      <c r="E28" s="5">
        <v>5</v>
      </c>
      <c r="F28" s="31">
        <v>5</v>
      </c>
      <c r="G28" s="5">
        <v>5</v>
      </c>
      <c r="H28" s="23">
        <f t="shared" si="5"/>
        <v>15</v>
      </c>
      <c r="I28" s="5">
        <v>8</v>
      </c>
      <c r="J28" s="5">
        <v>8</v>
      </c>
      <c r="K28" s="5">
        <v>7</v>
      </c>
      <c r="L28" s="23">
        <f t="shared" si="1"/>
        <v>23</v>
      </c>
      <c r="M28" s="5">
        <v>8</v>
      </c>
      <c r="N28" s="5">
        <v>8</v>
      </c>
      <c r="O28" s="5">
        <v>9</v>
      </c>
      <c r="P28" s="23">
        <f t="shared" si="2"/>
        <v>25</v>
      </c>
      <c r="Q28" s="5">
        <v>11</v>
      </c>
      <c r="R28" s="5">
        <v>11</v>
      </c>
      <c r="S28" s="32">
        <v>10</v>
      </c>
      <c r="T28" s="23">
        <f t="shared" si="3"/>
        <v>32</v>
      </c>
    </row>
    <row r="29" spans="1:20" ht="38.25" hidden="1">
      <c r="A29" s="28" t="s">
        <v>122</v>
      </c>
      <c r="B29" s="6"/>
      <c r="C29" s="48"/>
      <c r="D29" s="47">
        <f t="shared" si="4"/>
        <v>105</v>
      </c>
      <c r="E29" s="24">
        <v>2</v>
      </c>
      <c r="F29" s="24">
        <v>3</v>
      </c>
      <c r="G29" s="24">
        <v>4</v>
      </c>
      <c r="H29" s="23">
        <f t="shared" si="5"/>
        <v>9</v>
      </c>
      <c r="I29" s="24">
        <v>5</v>
      </c>
      <c r="J29" s="24">
        <v>6</v>
      </c>
      <c r="K29" s="24">
        <v>6</v>
      </c>
      <c r="L29" s="23">
        <f t="shared" si="1"/>
        <v>17</v>
      </c>
      <c r="M29" s="24">
        <v>9</v>
      </c>
      <c r="N29" s="24">
        <v>22</v>
      </c>
      <c r="O29" s="24">
        <v>15</v>
      </c>
      <c r="P29" s="23">
        <f t="shared" si="2"/>
        <v>46</v>
      </c>
      <c r="Q29" s="24">
        <v>12</v>
      </c>
      <c r="R29" s="24">
        <v>11</v>
      </c>
      <c r="S29" s="24">
        <v>10</v>
      </c>
      <c r="T29" s="23">
        <f t="shared" si="3"/>
        <v>33</v>
      </c>
    </row>
    <row r="30" spans="1:20" ht="76.5" hidden="1">
      <c r="A30" s="6" t="s">
        <v>123</v>
      </c>
      <c r="B30" s="6"/>
      <c r="C30" s="48"/>
      <c r="D30" s="47" t="e">
        <f t="shared" si="4"/>
        <v>#VALUE!</v>
      </c>
      <c r="E30" s="30" t="s">
        <v>116</v>
      </c>
      <c r="F30" s="30" t="s">
        <v>116</v>
      </c>
      <c r="G30" s="6">
        <v>1</v>
      </c>
      <c r="H30" s="23" t="e">
        <f t="shared" si="5"/>
        <v>#VALUE!</v>
      </c>
      <c r="I30" s="6">
        <v>4</v>
      </c>
      <c r="J30" s="6">
        <v>4</v>
      </c>
      <c r="K30" s="6">
        <v>4</v>
      </c>
      <c r="L30" s="23">
        <f t="shared" si="1"/>
        <v>12</v>
      </c>
      <c r="M30" s="6">
        <v>7</v>
      </c>
      <c r="N30" s="6">
        <v>20</v>
      </c>
      <c r="O30" s="6">
        <v>13</v>
      </c>
      <c r="P30" s="23">
        <f t="shared" si="2"/>
        <v>40</v>
      </c>
      <c r="Q30" s="6">
        <v>10</v>
      </c>
      <c r="R30" s="6">
        <v>9</v>
      </c>
      <c r="S30" s="6">
        <v>8</v>
      </c>
      <c r="T30" s="23">
        <f t="shared" si="3"/>
        <v>27</v>
      </c>
    </row>
    <row r="31" spans="1:20" ht="25.5" hidden="1">
      <c r="A31" s="33" t="s">
        <v>124</v>
      </c>
      <c r="B31" s="33"/>
      <c r="C31" s="49"/>
      <c r="D31" s="47">
        <f t="shared" si="4"/>
        <v>25</v>
      </c>
      <c r="E31" s="33">
        <v>2</v>
      </c>
      <c r="F31" s="33">
        <v>3</v>
      </c>
      <c r="G31" s="33">
        <v>3</v>
      </c>
      <c r="H31" s="23">
        <f t="shared" si="5"/>
        <v>8</v>
      </c>
      <c r="I31" s="33">
        <v>1</v>
      </c>
      <c r="J31" s="33">
        <v>2</v>
      </c>
      <c r="K31" s="33">
        <v>2</v>
      </c>
      <c r="L31" s="23">
        <f t="shared" si="1"/>
        <v>5</v>
      </c>
      <c r="M31" s="33">
        <v>2</v>
      </c>
      <c r="N31" s="33">
        <v>2</v>
      </c>
      <c r="O31" s="33">
        <v>2</v>
      </c>
      <c r="P31" s="23">
        <f t="shared" si="2"/>
        <v>6</v>
      </c>
      <c r="Q31" s="33">
        <v>2</v>
      </c>
      <c r="R31" s="33">
        <v>2</v>
      </c>
      <c r="S31" s="33">
        <v>2</v>
      </c>
      <c r="T31" s="23">
        <f t="shared" si="3"/>
        <v>6</v>
      </c>
    </row>
    <row r="32" spans="1:20" ht="63.75" hidden="1">
      <c r="A32" s="28" t="s">
        <v>125</v>
      </c>
      <c r="B32" s="6"/>
      <c r="C32" s="48"/>
      <c r="D32" s="47">
        <f t="shared" si="4"/>
        <v>973</v>
      </c>
      <c r="E32" s="24">
        <v>4</v>
      </c>
      <c r="F32" s="24">
        <v>5</v>
      </c>
      <c r="G32" s="24">
        <v>36</v>
      </c>
      <c r="H32" s="23">
        <f t="shared" si="5"/>
        <v>45</v>
      </c>
      <c r="I32" s="24">
        <v>108</v>
      </c>
      <c r="J32" s="24">
        <v>330</v>
      </c>
      <c r="K32" s="24">
        <v>1</v>
      </c>
      <c r="L32" s="23">
        <f t="shared" si="1"/>
        <v>439</v>
      </c>
      <c r="M32" s="24">
        <v>122</v>
      </c>
      <c r="N32" s="24">
        <v>28</v>
      </c>
      <c r="O32" s="24">
        <v>150</v>
      </c>
      <c r="P32" s="23">
        <f t="shared" si="2"/>
        <v>300</v>
      </c>
      <c r="Q32" s="24">
        <v>156</v>
      </c>
      <c r="R32" s="24">
        <v>11</v>
      </c>
      <c r="S32" s="24">
        <v>22</v>
      </c>
      <c r="T32" s="23">
        <f t="shared" si="3"/>
        <v>189</v>
      </c>
    </row>
    <row r="33" spans="1:20" ht="25.5" hidden="1">
      <c r="A33" s="6" t="s">
        <v>126</v>
      </c>
      <c r="B33" s="6"/>
      <c r="C33" s="48"/>
      <c r="D33" s="47">
        <f t="shared" si="4"/>
        <v>963</v>
      </c>
      <c r="E33" s="6">
        <v>4</v>
      </c>
      <c r="F33" s="6">
        <v>4</v>
      </c>
      <c r="G33" s="6">
        <v>35</v>
      </c>
      <c r="H33" s="23">
        <f t="shared" si="5"/>
        <v>43</v>
      </c>
      <c r="I33" s="6">
        <v>106</v>
      </c>
      <c r="J33" s="6">
        <v>328</v>
      </c>
      <c r="K33" s="6">
        <v>1</v>
      </c>
      <c r="L33" s="23">
        <f t="shared" si="1"/>
        <v>435</v>
      </c>
      <c r="M33" s="6">
        <v>122</v>
      </c>
      <c r="N33" s="6">
        <v>24</v>
      </c>
      <c r="O33" s="6">
        <v>150</v>
      </c>
      <c r="P33" s="23">
        <f t="shared" si="2"/>
        <v>296</v>
      </c>
      <c r="Q33" s="6">
        <v>156</v>
      </c>
      <c r="R33" s="6">
        <v>11</v>
      </c>
      <c r="S33" s="6">
        <v>22</v>
      </c>
      <c r="T33" s="23">
        <f t="shared" si="3"/>
        <v>189</v>
      </c>
    </row>
    <row r="34" spans="1:20" ht="25.5" hidden="1">
      <c r="A34" s="6" t="s">
        <v>112</v>
      </c>
      <c r="B34" s="6"/>
      <c r="C34" s="48"/>
      <c r="D34" s="47" t="e">
        <f t="shared" si="4"/>
        <v>#VALUE!</v>
      </c>
      <c r="E34" s="30" t="s">
        <v>116</v>
      </c>
      <c r="F34" s="6">
        <v>1</v>
      </c>
      <c r="G34" s="6">
        <v>1</v>
      </c>
      <c r="H34" s="23" t="e">
        <f t="shared" si="5"/>
        <v>#VALUE!</v>
      </c>
      <c r="I34" s="6">
        <v>2</v>
      </c>
      <c r="J34" s="6">
        <v>2</v>
      </c>
      <c r="K34" s="30" t="s">
        <v>116</v>
      </c>
      <c r="L34" s="23" t="e">
        <f t="shared" si="1"/>
        <v>#VALUE!</v>
      </c>
      <c r="M34" s="30" t="s">
        <v>116</v>
      </c>
      <c r="N34" s="6">
        <v>4</v>
      </c>
      <c r="O34" s="30" t="s">
        <v>116</v>
      </c>
      <c r="P34" s="23" t="e">
        <f t="shared" si="2"/>
        <v>#VALUE!</v>
      </c>
      <c r="Q34" s="30" t="s">
        <v>116</v>
      </c>
      <c r="R34" s="30" t="s">
        <v>116</v>
      </c>
      <c r="S34" s="30" t="s">
        <v>116</v>
      </c>
      <c r="T34" s="23" t="e">
        <f t="shared" si="3"/>
        <v>#VALUE!</v>
      </c>
    </row>
    <row r="35" spans="1:20" ht="38.25" hidden="1">
      <c r="A35" s="28" t="s">
        <v>127</v>
      </c>
      <c r="B35" s="6"/>
      <c r="C35" s="48"/>
      <c r="D35" s="47">
        <f t="shared" si="4"/>
        <v>5975</v>
      </c>
      <c r="E35" s="24">
        <v>298</v>
      </c>
      <c r="F35" s="24">
        <v>265</v>
      </c>
      <c r="G35" s="24">
        <v>375</v>
      </c>
      <c r="H35" s="23">
        <f t="shared" si="5"/>
        <v>938</v>
      </c>
      <c r="I35" s="24">
        <v>403</v>
      </c>
      <c r="J35" s="24">
        <v>527</v>
      </c>
      <c r="K35" s="24">
        <v>431</v>
      </c>
      <c r="L35" s="23">
        <f t="shared" si="1"/>
        <v>1361</v>
      </c>
      <c r="M35" s="24">
        <v>614</v>
      </c>
      <c r="N35" s="24">
        <v>667</v>
      </c>
      <c r="O35" s="24">
        <v>513</v>
      </c>
      <c r="P35" s="23">
        <f t="shared" si="2"/>
        <v>1794</v>
      </c>
      <c r="Q35" s="24">
        <v>780</v>
      </c>
      <c r="R35" s="24">
        <v>603</v>
      </c>
      <c r="S35" s="24">
        <v>499</v>
      </c>
      <c r="T35" s="23">
        <f t="shared" si="3"/>
        <v>1882</v>
      </c>
    </row>
    <row r="36" spans="1:20" ht="38.25" hidden="1">
      <c r="A36" s="6" t="s">
        <v>128</v>
      </c>
      <c r="B36" s="6"/>
      <c r="C36" s="48"/>
      <c r="D36" s="47">
        <f t="shared" si="4"/>
        <v>2684</v>
      </c>
      <c r="E36" s="6">
        <v>130</v>
      </c>
      <c r="F36" s="6">
        <v>107</v>
      </c>
      <c r="G36" s="6">
        <v>173</v>
      </c>
      <c r="H36" s="23">
        <f t="shared" si="5"/>
        <v>410</v>
      </c>
      <c r="I36" s="6">
        <v>179</v>
      </c>
      <c r="J36" s="6">
        <v>288</v>
      </c>
      <c r="K36" s="6">
        <v>223</v>
      </c>
      <c r="L36" s="23">
        <f t="shared" si="1"/>
        <v>690</v>
      </c>
      <c r="M36" s="6">
        <v>286</v>
      </c>
      <c r="N36" s="6">
        <v>322</v>
      </c>
      <c r="O36" s="6">
        <v>242</v>
      </c>
      <c r="P36" s="23">
        <f t="shared" si="2"/>
        <v>850</v>
      </c>
      <c r="Q36" s="6">
        <v>298</v>
      </c>
      <c r="R36" s="6">
        <v>228</v>
      </c>
      <c r="S36" s="6">
        <v>208</v>
      </c>
      <c r="T36" s="23">
        <f t="shared" si="3"/>
        <v>734</v>
      </c>
    </row>
    <row r="37" spans="1:20" ht="25.5" hidden="1">
      <c r="A37" s="6" t="s">
        <v>112</v>
      </c>
      <c r="B37" s="6"/>
      <c r="C37" s="48"/>
      <c r="D37" s="47">
        <f t="shared" si="4"/>
        <v>3291</v>
      </c>
      <c r="E37" s="6">
        <v>168</v>
      </c>
      <c r="F37" s="6">
        <v>158</v>
      </c>
      <c r="G37" s="6">
        <v>202</v>
      </c>
      <c r="H37" s="23">
        <f t="shared" si="5"/>
        <v>528</v>
      </c>
      <c r="I37" s="6">
        <v>224</v>
      </c>
      <c r="J37" s="6">
        <v>239</v>
      </c>
      <c r="K37" s="6">
        <v>208</v>
      </c>
      <c r="L37" s="23">
        <f t="shared" si="1"/>
        <v>671</v>
      </c>
      <c r="M37" s="6">
        <v>328</v>
      </c>
      <c r="N37" s="6">
        <v>345</v>
      </c>
      <c r="O37" s="6">
        <v>271</v>
      </c>
      <c r="P37" s="23">
        <f t="shared" si="2"/>
        <v>944</v>
      </c>
      <c r="Q37" s="6">
        <v>482</v>
      </c>
      <c r="R37" s="6">
        <v>375</v>
      </c>
      <c r="S37" s="6">
        <v>291</v>
      </c>
      <c r="T37" s="23">
        <f t="shared" si="3"/>
        <v>1148</v>
      </c>
    </row>
    <row r="38" spans="1:20" ht="89.25" hidden="1">
      <c r="A38" s="28" t="s">
        <v>129</v>
      </c>
      <c r="B38" s="6"/>
      <c r="C38" s="48"/>
      <c r="D38" s="47">
        <f t="shared" si="4"/>
        <v>164</v>
      </c>
      <c r="E38" s="24">
        <v>6</v>
      </c>
      <c r="F38" s="24">
        <v>28</v>
      </c>
      <c r="G38" s="24">
        <v>23</v>
      </c>
      <c r="H38" s="23">
        <f t="shared" si="5"/>
        <v>57</v>
      </c>
      <c r="I38" s="24">
        <v>21</v>
      </c>
      <c r="J38" s="24">
        <v>22</v>
      </c>
      <c r="K38" s="24">
        <v>9</v>
      </c>
      <c r="L38" s="23">
        <f t="shared" si="1"/>
        <v>52</v>
      </c>
      <c r="M38" s="24">
        <v>8</v>
      </c>
      <c r="N38" s="24">
        <v>12</v>
      </c>
      <c r="O38" s="24">
        <v>11</v>
      </c>
      <c r="P38" s="23">
        <f t="shared" si="2"/>
        <v>31</v>
      </c>
      <c r="Q38" s="24">
        <v>10</v>
      </c>
      <c r="R38" s="24">
        <v>10</v>
      </c>
      <c r="S38" s="24">
        <v>4</v>
      </c>
      <c r="T38" s="23">
        <f t="shared" si="3"/>
        <v>24</v>
      </c>
    </row>
    <row r="39" spans="1:20" ht="25.5" hidden="1">
      <c r="A39" s="6" t="s">
        <v>130</v>
      </c>
      <c r="B39" s="6"/>
      <c r="C39" s="48"/>
      <c r="D39" s="47">
        <f t="shared" si="4"/>
        <v>150</v>
      </c>
      <c r="E39" s="6">
        <v>6</v>
      </c>
      <c r="F39" s="5">
        <v>27</v>
      </c>
      <c r="G39" s="5">
        <v>22</v>
      </c>
      <c r="H39" s="23">
        <f t="shared" si="5"/>
        <v>55</v>
      </c>
      <c r="I39" s="5">
        <v>19</v>
      </c>
      <c r="J39" s="5">
        <v>19</v>
      </c>
      <c r="K39" s="5">
        <v>7</v>
      </c>
      <c r="L39" s="23">
        <f t="shared" si="1"/>
        <v>45</v>
      </c>
      <c r="M39" s="5">
        <v>5</v>
      </c>
      <c r="N39" s="5">
        <v>11</v>
      </c>
      <c r="O39" s="5">
        <v>10</v>
      </c>
      <c r="P39" s="23">
        <f t="shared" si="2"/>
        <v>26</v>
      </c>
      <c r="Q39" s="5">
        <v>10</v>
      </c>
      <c r="R39" s="5">
        <v>10</v>
      </c>
      <c r="S39" s="5">
        <v>4</v>
      </c>
      <c r="T39" s="23">
        <f t="shared" si="3"/>
        <v>24</v>
      </c>
    </row>
    <row r="40" spans="1:20" ht="25.5" hidden="1">
      <c r="A40" s="6" t="s">
        <v>112</v>
      </c>
      <c r="B40" s="6"/>
      <c r="C40" s="48"/>
      <c r="D40" s="47" t="e">
        <f t="shared" si="4"/>
        <v>#VALUE!</v>
      </c>
      <c r="E40" s="30" t="s">
        <v>116</v>
      </c>
      <c r="F40" s="6">
        <v>1</v>
      </c>
      <c r="G40" s="6">
        <v>1</v>
      </c>
      <c r="H40" s="23" t="e">
        <f t="shared" si="5"/>
        <v>#VALUE!</v>
      </c>
      <c r="I40" s="6">
        <v>2</v>
      </c>
      <c r="J40" s="6">
        <v>3</v>
      </c>
      <c r="K40" s="6">
        <v>2</v>
      </c>
      <c r="L40" s="23">
        <f t="shared" si="1"/>
        <v>7</v>
      </c>
      <c r="M40" s="6">
        <v>3</v>
      </c>
      <c r="N40" s="6">
        <v>1</v>
      </c>
      <c r="O40" s="6">
        <v>1</v>
      </c>
      <c r="P40" s="23">
        <f t="shared" si="2"/>
        <v>5</v>
      </c>
      <c r="Q40" s="30" t="s">
        <v>116</v>
      </c>
      <c r="R40" s="30" t="s">
        <v>116</v>
      </c>
      <c r="S40" s="30" t="s">
        <v>116</v>
      </c>
      <c r="T40" s="23" t="e">
        <f t="shared" si="3"/>
        <v>#VALUE!</v>
      </c>
    </row>
    <row r="41" spans="1:20" ht="51" hidden="1">
      <c r="A41" s="28" t="s">
        <v>131</v>
      </c>
      <c r="B41" s="6"/>
      <c r="C41" s="48"/>
      <c r="D41" s="47" t="e">
        <f t="shared" si="4"/>
        <v>#VALUE!</v>
      </c>
      <c r="E41" s="34" t="s">
        <v>116</v>
      </c>
      <c r="F41" s="34" t="s">
        <v>116</v>
      </c>
      <c r="G41" s="24">
        <v>6</v>
      </c>
      <c r="H41" s="23" t="e">
        <f t="shared" si="5"/>
        <v>#VALUE!</v>
      </c>
      <c r="I41" s="24">
        <v>10</v>
      </c>
      <c r="J41" s="34" t="s">
        <v>116</v>
      </c>
      <c r="K41" s="34" t="s">
        <v>116</v>
      </c>
      <c r="L41" s="23" t="e">
        <f t="shared" si="1"/>
        <v>#VALUE!</v>
      </c>
      <c r="M41" s="24">
        <v>2</v>
      </c>
      <c r="N41" s="34" t="s">
        <v>116</v>
      </c>
      <c r="O41" s="34" t="s">
        <v>116</v>
      </c>
      <c r="P41" s="23" t="e">
        <f t="shared" si="2"/>
        <v>#VALUE!</v>
      </c>
      <c r="Q41" s="34" t="s">
        <v>116</v>
      </c>
      <c r="R41" s="34" t="s">
        <v>116</v>
      </c>
      <c r="S41" s="34" t="s">
        <v>116</v>
      </c>
      <c r="T41" s="23" t="e">
        <f t="shared" si="3"/>
        <v>#VALUE!</v>
      </c>
    </row>
    <row r="42" spans="1:20" ht="12.75" hidden="1">
      <c r="A42" s="5" t="s">
        <v>112</v>
      </c>
      <c r="B42" s="5"/>
      <c r="C42" s="23"/>
      <c r="D42" s="47" t="e">
        <f t="shared" si="4"/>
        <v>#VALUE!</v>
      </c>
      <c r="E42" s="13" t="s">
        <v>116</v>
      </c>
      <c r="F42" s="13" t="s">
        <v>116</v>
      </c>
      <c r="G42" s="5">
        <v>6</v>
      </c>
      <c r="H42" s="23" t="e">
        <f t="shared" si="5"/>
        <v>#VALUE!</v>
      </c>
      <c r="I42" s="5">
        <v>10</v>
      </c>
      <c r="J42" s="13" t="s">
        <v>116</v>
      </c>
      <c r="K42" s="13" t="s">
        <v>116</v>
      </c>
      <c r="L42" s="23" t="e">
        <f t="shared" si="1"/>
        <v>#VALUE!</v>
      </c>
      <c r="M42" s="5">
        <v>2</v>
      </c>
      <c r="N42" s="13" t="s">
        <v>116</v>
      </c>
      <c r="O42" s="13" t="s">
        <v>116</v>
      </c>
      <c r="P42" s="23" t="e">
        <f t="shared" si="2"/>
        <v>#VALUE!</v>
      </c>
      <c r="Q42" s="13" t="s">
        <v>116</v>
      </c>
      <c r="R42" s="13" t="s">
        <v>116</v>
      </c>
      <c r="S42" s="13" t="s">
        <v>116</v>
      </c>
      <c r="T42" s="23" t="e">
        <f t="shared" si="3"/>
        <v>#VALUE!</v>
      </c>
    </row>
    <row r="43" spans="1:20" ht="63.75" hidden="1">
      <c r="A43" s="28" t="s">
        <v>132</v>
      </c>
      <c r="B43" s="6"/>
      <c r="C43" s="48"/>
      <c r="D43" s="47" t="e">
        <f t="shared" si="4"/>
        <v>#VALUE!</v>
      </c>
      <c r="E43" s="24">
        <v>1</v>
      </c>
      <c r="F43" s="34" t="s">
        <v>116</v>
      </c>
      <c r="G43" s="24">
        <v>2</v>
      </c>
      <c r="H43" s="23" t="e">
        <f t="shared" si="5"/>
        <v>#VALUE!</v>
      </c>
      <c r="I43" s="24">
        <v>19</v>
      </c>
      <c r="J43" s="24">
        <v>31</v>
      </c>
      <c r="K43" s="24">
        <v>40</v>
      </c>
      <c r="L43" s="23">
        <f t="shared" si="1"/>
        <v>90</v>
      </c>
      <c r="M43" s="24">
        <v>21</v>
      </c>
      <c r="N43" s="24">
        <v>19</v>
      </c>
      <c r="O43" s="24">
        <v>27</v>
      </c>
      <c r="P43" s="23">
        <f t="shared" si="2"/>
        <v>67</v>
      </c>
      <c r="Q43" s="24">
        <v>36</v>
      </c>
      <c r="R43" s="24">
        <v>49</v>
      </c>
      <c r="S43" s="24">
        <v>5</v>
      </c>
      <c r="T43" s="23">
        <f t="shared" si="3"/>
        <v>90</v>
      </c>
    </row>
    <row r="44" spans="1:20" ht="25.5" hidden="1">
      <c r="A44" s="6" t="s">
        <v>112</v>
      </c>
      <c r="B44" s="6"/>
      <c r="C44" s="48"/>
      <c r="D44" s="47" t="e">
        <f t="shared" si="4"/>
        <v>#VALUE!</v>
      </c>
      <c r="E44" s="6">
        <v>1</v>
      </c>
      <c r="F44" s="30" t="s">
        <v>116</v>
      </c>
      <c r="G44" s="6">
        <v>2</v>
      </c>
      <c r="H44" s="23" t="e">
        <f t="shared" si="5"/>
        <v>#VALUE!</v>
      </c>
      <c r="I44" s="6">
        <v>19</v>
      </c>
      <c r="J44" s="6">
        <v>31</v>
      </c>
      <c r="K44" s="6">
        <v>40</v>
      </c>
      <c r="L44" s="23">
        <f t="shared" si="1"/>
        <v>90</v>
      </c>
      <c r="M44" s="6">
        <v>21</v>
      </c>
      <c r="N44" s="6">
        <v>19</v>
      </c>
      <c r="O44" s="6">
        <v>27</v>
      </c>
      <c r="P44" s="23">
        <f t="shared" si="2"/>
        <v>67</v>
      </c>
      <c r="Q44" s="6">
        <v>36</v>
      </c>
      <c r="R44" s="6">
        <v>49</v>
      </c>
      <c r="S44" s="6">
        <v>5</v>
      </c>
      <c r="T44" s="23">
        <f t="shared" si="3"/>
        <v>90</v>
      </c>
    </row>
    <row r="45" spans="1:20" ht="38.25" hidden="1">
      <c r="A45" s="28" t="s">
        <v>133</v>
      </c>
      <c r="B45" s="6"/>
      <c r="C45" s="48"/>
      <c r="D45" s="47">
        <f t="shared" si="4"/>
        <v>100</v>
      </c>
      <c r="E45" s="24">
        <v>7</v>
      </c>
      <c r="F45" s="24">
        <v>7</v>
      </c>
      <c r="G45" s="24">
        <v>6</v>
      </c>
      <c r="H45" s="23">
        <f t="shared" si="5"/>
        <v>20</v>
      </c>
      <c r="I45" s="24">
        <v>9</v>
      </c>
      <c r="J45" s="24">
        <v>7</v>
      </c>
      <c r="K45" s="24">
        <v>7</v>
      </c>
      <c r="L45" s="23">
        <f t="shared" si="1"/>
        <v>23</v>
      </c>
      <c r="M45" s="24">
        <v>18</v>
      </c>
      <c r="N45" s="24">
        <v>6</v>
      </c>
      <c r="O45" s="24">
        <v>4</v>
      </c>
      <c r="P45" s="23">
        <f t="shared" si="2"/>
        <v>28</v>
      </c>
      <c r="Q45" s="24">
        <v>10</v>
      </c>
      <c r="R45" s="24">
        <v>9</v>
      </c>
      <c r="S45" s="24">
        <v>10</v>
      </c>
      <c r="T45" s="23">
        <f t="shared" si="3"/>
        <v>29</v>
      </c>
    </row>
    <row r="46" spans="1:20" ht="25.5" hidden="1">
      <c r="A46" s="6" t="s">
        <v>112</v>
      </c>
      <c r="B46" s="6"/>
      <c r="C46" s="48"/>
      <c r="D46" s="47">
        <f t="shared" si="4"/>
        <v>100</v>
      </c>
      <c r="E46" s="6">
        <v>7</v>
      </c>
      <c r="F46" s="6">
        <v>7</v>
      </c>
      <c r="G46" s="6">
        <v>6</v>
      </c>
      <c r="H46" s="23">
        <f t="shared" si="5"/>
        <v>20</v>
      </c>
      <c r="I46" s="6">
        <v>9</v>
      </c>
      <c r="J46" s="6">
        <v>7</v>
      </c>
      <c r="K46" s="6">
        <v>7</v>
      </c>
      <c r="L46" s="23">
        <f t="shared" si="1"/>
        <v>23</v>
      </c>
      <c r="M46" s="6">
        <v>18</v>
      </c>
      <c r="N46" s="6">
        <v>6</v>
      </c>
      <c r="O46" s="6">
        <v>4</v>
      </c>
      <c r="P46" s="23">
        <f t="shared" si="2"/>
        <v>28</v>
      </c>
      <c r="Q46" s="6">
        <v>10</v>
      </c>
      <c r="R46" s="6">
        <v>9</v>
      </c>
      <c r="S46" s="6">
        <v>10</v>
      </c>
      <c r="T46" s="23">
        <f t="shared" si="3"/>
        <v>29</v>
      </c>
    </row>
    <row r="47" spans="1:20" ht="63.75" hidden="1">
      <c r="A47" s="28" t="s">
        <v>134</v>
      </c>
      <c r="B47" s="6"/>
      <c r="C47" s="48"/>
      <c r="D47" s="47" t="e">
        <f t="shared" si="4"/>
        <v>#VALUE!</v>
      </c>
      <c r="E47" s="34" t="s">
        <v>116</v>
      </c>
      <c r="F47" s="24">
        <v>1</v>
      </c>
      <c r="G47" s="34" t="s">
        <v>116</v>
      </c>
      <c r="H47" s="23" t="e">
        <f t="shared" si="5"/>
        <v>#VALUE!</v>
      </c>
      <c r="I47" s="24">
        <v>1</v>
      </c>
      <c r="J47" s="24">
        <v>1</v>
      </c>
      <c r="K47" s="34" t="s">
        <v>116</v>
      </c>
      <c r="L47" s="23" t="e">
        <f t="shared" si="1"/>
        <v>#VALUE!</v>
      </c>
      <c r="M47" s="24">
        <v>1</v>
      </c>
      <c r="N47" s="24">
        <v>1</v>
      </c>
      <c r="O47" s="34" t="s">
        <v>116</v>
      </c>
      <c r="P47" s="23" t="e">
        <f t="shared" si="2"/>
        <v>#VALUE!</v>
      </c>
      <c r="Q47" s="24">
        <v>2</v>
      </c>
      <c r="R47" s="34" t="s">
        <v>116</v>
      </c>
      <c r="S47" s="34" t="s">
        <v>116</v>
      </c>
      <c r="T47" s="23" t="e">
        <f t="shared" si="3"/>
        <v>#VALUE!</v>
      </c>
    </row>
    <row r="48" spans="1:20" ht="25.5" hidden="1">
      <c r="A48" s="6" t="s">
        <v>112</v>
      </c>
      <c r="B48" s="6"/>
      <c r="C48" s="48"/>
      <c r="D48" s="47" t="e">
        <f t="shared" si="4"/>
        <v>#VALUE!</v>
      </c>
      <c r="E48" s="30" t="s">
        <v>116</v>
      </c>
      <c r="F48" s="6">
        <v>1</v>
      </c>
      <c r="G48" s="30" t="s">
        <v>116</v>
      </c>
      <c r="H48" s="23" t="e">
        <f t="shared" si="5"/>
        <v>#VALUE!</v>
      </c>
      <c r="I48" s="6">
        <v>1</v>
      </c>
      <c r="J48" s="6">
        <v>1</v>
      </c>
      <c r="K48" s="30" t="s">
        <v>116</v>
      </c>
      <c r="L48" s="23" t="e">
        <f t="shared" si="1"/>
        <v>#VALUE!</v>
      </c>
      <c r="M48" s="6">
        <v>1</v>
      </c>
      <c r="N48" s="6">
        <v>1</v>
      </c>
      <c r="O48" s="30" t="s">
        <v>116</v>
      </c>
      <c r="P48" s="23" t="e">
        <f t="shared" si="2"/>
        <v>#VALUE!</v>
      </c>
      <c r="Q48" s="6">
        <v>2</v>
      </c>
      <c r="R48" s="30" t="s">
        <v>116</v>
      </c>
      <c r="S48" s="30" t="s">
        <v>116</v>
      </c>
      <c r="T48" s="23" t="e">
        <f t="shared" si="3"/>
        <v>#VALUE!</v>
      </c>
    </row>
    <row r="49" spans="1:20" ht="51" hidden="1">
      <c r="A49" s="28" t="s">
        <v>135</v>
      </c>
      <c r="B49" s="6"/>
      <c r="C49" s="48"/>
      <c r="D49" s="47">
        <f t="shared" si="4"/>
        <v>628</v>
      </c>
      <c r="E49" s="24">
        <v>35</v>
      </c>
      <c r="F49" s="24">
        <v>97</v>
      </c>
      <c r="G49" s="24">
        <v>68</v>
      </c>
      <c r="H49" s="23">
        <f t="shared" si="5"/>
        <v>200</v>
      </c>
      <c r="I49" s="24">
        <v>95</v>
      </c>
      <c r="J49" s="24">
        <v>47</v>
      </c>
      <c r="K49" s="24">
        <v>31</v>
      </c>
      <c r="L49" s="23">
        <f t="shared" si="1"/>
        <v>173</v>
      </c>
      <c r="M49" s="24">
        <v>32</v>
      </c>
      <c r="N49" s="24">
        <v>16</v>
      </c>
      <c r="O49" s="24">
        <v>34</v>
      </c>
      <c r="P49" s="23">
        <f t="shared" si="2"/>
        <v>82</v>
      </c>
      <c r="Q49" s="24">
        <v>70</v>
      </c>
      <c r="R49" s="24">
        <v>31</v>
      </c>
      <c r="S49" s="24">
        <v>72</v>
      </c>
      <c r="T49" s="23">
        <f t="shared" si="3"/>
        <v>173</v>
      </c>
    </row>
    <row r="50" spans="1:20" ht="25.5" hidden="1">
      <c r="A50" s="6" t="s">
        <v>112</v>
      </c>
      <c r="B50" s="6"/>
      <c r="C50" s="48"/>
      <c r="D50" s="47">
        <f t="shared" si="4"/>
        <v>628</v>
      </c>
      <c r="E50" s="6">
        <v>35</v>
      </c>
      <c r="F50" s="6">
        <v>97</v>
      </c>
      <c r="G50" s="6">
        <v>68</v>
      </c>
      <c r="H50" s="23">
        <f t="shared" si="5"/>
        <v>200</v>
      </c>
      <c r="I50" s="6">
        <v>95</v>
      </c>
      <c r="J50" s="6">
        <v>47</v>
      </c>
      <c r="K50" s="6">
        <v>31</v>
      </c>
      <c r="L50" s="23">
        <f t="shared" si="1"/>
        <v>173</v>
      </c>
      <c r="M50" s="6">
        <v>32</v>
      </c>
      <c r="N50" s="6">
        <v>16</v>
      </c>
      <c r="O50" s="6">
        <v>34</v>
      </c>
      <c r="P50" s="23">
        <f t="shared" si="2"/>
        <v>82</v>
      </c>
      <c r="Q50" s="6">
        <v>70</v>
      </c>
      <c r="R50" s="6">
        <v>31</v>
      </c>
      <c r="S50" s="6">
        <v>72</v>
      </c>
      <c r="T50" s="23">
        <f t="shared" si="3"/>
        <v>173</v>
      </c>
    </row>
    <row r="51" spans="1:20" ht="63.75" hidden="1">
      <c r="A51" s="28" t="s">
        <v>136</v>
      </c>
      <c r="B51" s="6"/>
      <c r="C51" s="48"/>
      <c r="D51" s="47" t="e">
        <f t="shared" si="4"/>
        <v>#VALUE!</v>
      </c>
      <c r="E51" s="34" t="s">
        <v>116</v>
      </c>
      <c r="F51" s="34" t="s">
        <v>116</v>
      </c>
      <c r="G51" s="34" t="s">
        <v>116</v>
      </c>
      <c r="H51" s="23" t="e">
        <f t="shared" si="5"/>
        <v>#VALUE!</v>
      </c>
      <c r="I51" s="34" t="s">
        <v>116</v>
      </c>
      <c r="J51" s="34" t="s">
        <v>116</v>
      </c>
      <c r="K51" s="24">
        <v>3</v>
      </c>
      <c r="L51" s="23" t="e">
        <f t="shared" si="1"/>
        <v>#VALUE!</v>
      </c>
      <c r="M51" s="34" t="s">
        <v>116</v>
      </c>
      <c r="N51" s="24">
        <v>3</v>
      </c>
      <c r="O51" s="34" t="s">
        <v>116</v>
      </c>
      <c r="P51" s="23" t="e">
        <f t="shared" si="2"/>
        <v>#VALUE!</v>
      </c>
      <c r="Q51" s="34" t="s">
        <v>116</v>
      </c>
      <c r="R51" s="34" t="s">
        <v>116</v>
      </c>
      <c r="S51" s="34" t="s">
        <v>116</v>
      </c>
      <c r="T51" s="23" t="e">
        <f t="shared" si="3"/>
        <v>#VALUE!</v>
      </c>
    </row>
    <row r="52" spans="1:20" ht="25.5" hidden="1">
      <c r="A52" s="6" t="s">
        <v>112</v>
      </c>
      <c r="B52" s="6"/>
      <c r="C52" s="48"/>
      <c r="D52" s="47" t="e">
        <f t="shared" si="4"/>
        <v>#VALUE!</v>
      </c>
      <c r="E52" s="30" t="s">
        <v>116</v>
      </c>
      <c r="F52" s="30" t="s">
        <v>116</v>
      </c>
      <c r="G52" s="30" t="s">
        <v>116</v>
      </c>
      <c r="H52" s="23" t="e">
        <f t="shared" si="5"/>
        <v>#VALUE!</v>
      </c>
      <c r="I52" s="30" t="s">
        <v>116</v>
      </c>
      <c r="J52" s="30" t="s">
        <v>116</v>
      </c>
      <c r="K52" s="6">
        <v>3</v>
      </c>
      <c r="L52" s="23" t="e">
        <f t="shared" si="1"/>
        <v>#VALUE!</v>
      </c>
      <c r="M52" s="30" t="s">
        <v>116</v>
      </c>
      <c r="N52" s="6">
        <v>3</v>
      </c>
      <c r="O52" s="30" t="s">
        <v>116</v>
      </c>
      <c r="P52" s="23" t="e">
        <f t="shared" si="2"/>
        <v>#VALUE!</v>
      </c>
      <c r="Q52" s="30" t="s">
        <v>116</v>
      </c>
      <c r="R52" s="30" t="s">
        <v>116</v>
      </c>
      <c r="S52" s="30" t="s">
        <v>116</v>
      </c>
      <c r="T52" s="23" t="e">
        <f t="shared" si="3"/>
        <v>#VALUE!</v>
      </c>
    </row>
    <row r="53" spans="1:20" ht="38.25" hidden="1">
      <c r="A53" s="28" t="s">
        <v>137</v>
      </c>
      <c r="B53" s="24"/>
      <c r="C53" s="50"/>
      <c r="D53" s="47" t="e">
        <f t="shared" si="4"/>
        <v>#VALUE!</v>
      </c>
      <c r="E53" s="34" t="s">
        <v>116</v>
      </c>
      <c r="F53" s="24">
        <v>7</v>
      </c>
      <c r="G53" s="24">
        <v>2</v>
      </c>
      <c r="H53" s="23" t="e">
        <f t="shared" si="5"/>
        <v>#VALUE!</v>
      </c>
      <c r="I53" s="24">
        <v>1</v>
      </c>
      <c r="J53" s="34" t="s">
        <v>116</v>
      </c>
      <c r="K53" s="34" t="s">
        <v>116</v>
      </c>
      <c r="L53" s="23" t="e">
        <f t="shared" si="1"/>
        <v>#VALUE!</v>
      </c>
      <c r="M53" s="24">
        <v>4</v>
      </c>
      <c r="N53" s="24">
        <v>4</v>
      </c>
      <c r="O53" s="24" t="s">
        <v>116</v>
      </c>
      <c r="P53" s="23" t="e">
        <f t="shared" si="2"/>
        <v>#VALUE!</v>
      </c>
      <c r="Q53" s="24" t="s">
        <v>116</v>
      </c>
      <c r="R53" s="24">
        <v>2</v>
      </c>
      <c r="S53" s="24">
        <v>1</v>
      </c>
      <c r="T53" s="23" t="e">
        <f t="shared" si="3"/>
        <v>#VALUE!</v>
      </c>
    </row>
    <row r="54" spans="1:20" ht="25.5" hidden="1">
      <c r="A54" s="6" t="s">
        <v>112</v>
      </c>
      <c r="B54" s="6"/>
      <c r="C54" s="48"/>
      <c r="D54" s="47" t="e">
        <f t="shared" si="4"/>
        <v>#VALUE!</v>
      </c>
      <c r="E54" s="30" t="s">
        <v>116</v>
      </c>
      <c r="F54" s="6">
        <v>7</v>
      </c>
      <c r="G54" s="6">
        <v>2</v>
      </c>
      <c r="H54" s="23" t="e">
        <f t="shared" si="5"/>
        <v>#VALUE!</v>
      </c>
      <c r="I54" s="6">
        <v>1</v>
      </c>
      <c r="J54" s="30" t="s">
        <v>116</v>
      </c>
      <c r="K54" s="30" t="s">
        <v>116</v>
      </c>
      <c r="L54" s="23" t="e">
        <f t="shared" si="1"/>
        <v>#VALUE!</v>
      </c>
      <c r="M54" s="6">
        <v>4</v>
      </c>
      <c r="N54" s="6">
        <v>4</v>
      </c>
      <c r="O54" s="6" t="s">
        <v>116</v>
      </c>
      <c r="P54" s="23" t="e">
        <f t="shared" si="2"/>
        <v>#VALUE!</v>
      </c>
      <c r="Q54" s="6" t="s">
        <v>116</v>
      </c>
      <c r="R54" s="6">
        <v>2</v>
      </c>
      <c r="S54" s="6">
        <v>1</v>
      </c>
      <c r="T54" s="23" t="e">
        <f t="shared" si="3"/>
        <v>#VALUE!</v>
      </c>
    </row>
    <row r="55" spans="1:20" ht="12.75" hidden="1">
      <c r="A55" s="11" t="s">
        <v>16</v>
      </c>
      <c r="B55" s="7" t="s">
        <v>18</v>
      </c>
      <c r="C55" s="22"/>
      <c r="D55" s="47">
        <f t="shared" si="4"/>
        <v>0</v>
      </c>
      <c r="E55" s="22"/>
      <c r="F55" s="22"/>
      <c r="G55" s="22"/>
      <c r="H55" s="23">
        <f t="shared" si="5"/>
        <v>0</v>
      </c>
      <c r="I55" s="22"/>
      <c r="J55" s="22"/>
      <c r="K55" s="22"/>
      <c r="L55" s="23">
        <f t="shared" si="1"/>
        <v>0</v>
      </c>
      <c r="M55" s="22"/>
      <c r="N55" s="22"/>
      <c r="O55" s="22"/>
      <c r="P55" s="23">
        <f t="shared" si="2"/>
        <v>0</v>
      </c>
      <c r="Q55" s="22"/>
      <c r="R55" s="22"/>
      <c r="S55" s="22"/>
      <c r="T55" s="23">
        <f t="shared" si="3"/>
        <v>0</v>
      </c>
    </row>
    <row r="56" spans="1:20" ht="12.75" hidden="1">
      <c r="A56" s="6" t="s">
        <v>17</v>
      </c>
      <c r="B56" s="4" t="s">
        <v>19</v>
      </c>
      <c r="C56" s="23"/>
      <c r="D56" s="47">
        <f t="shared" si="4"/>
        <v>0</v>
      </c>
      <c r="E56" s="23"/>
      <c r="F56" s="23"/>
      <c r="G56" s="23"/>
      <c r="H56" s="23">
        <f t="shared" si="5"/>
        <v>0</v>
      </c>
      <c r="I56" s="23"/>
      <c r="J56" s="23"/>
      <c r="K56" s="23"/>
      <c r="L56" s="23">
        <f t="shared" si="1"/>
        <v>0</v>
      </c>
      <c r="M56" s="23"/>
      <c r="N56" s="23"/>
      <c r="O56" s="23"/>
      <c r="P56" s="23">
        <f t="shared" si="2"/>
        <v>0</v>
      </c>
      <c r="Q56" s="23"/>
      <c r="R56" s="23"/>
      <c r="S56" s="23"/>
      <c r="T56" s="23">
        <f t="shared" si="3"/>
        <v>0</v>
      </c>
    </row>
    <row r="57" spans="1:20" ht="12.75" hidden="1">
      <c r="A57" s="24" t="s">
        <v>61</v>
      </c>
      <c r="B57" s="4"/>
      <c r="C57" s="23"/>
      <c r="D57" s="47">
        <f t="shared" si="4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5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1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2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3"/>
        <v>4588</v>
      </c>
    </row>
    <row r="58" spans="1:20" ht="77.25" hidden="1" thickBot="1">
      <c r="A58" s="15" t="s">
        <v>43</v>
      </c>
      <c r="B58" s="4"/>
      <c r="C58" s="23"/>
      <c r="D58" s="47">
        <f t="shared" si="4"/>
        <v>659</v>
      </c>
      <c r="E58" s="23">
        <v>66</v>
      </c>
      <c r="F58" s="23"/>
      <c r="G58" s="23"/>
      <c r="H58" s="23">
        <f t="shared" si="5"/>
        <v>66</v>
      </c>
      <c r="I58" s="23">
        <v>263</v>
      </c>
      <c r="J58" s="23"/>
      <c r="K58" s="23"/>
      <c r="L58" s="23">
        <f t="shared" si="1"/>
        <v>263</v>
      </c>
      <c r="M58" s="23">
        <v>263</v>
      </c>
      <c r="N58" s="23"/>
      <c r="O58" s="23"/>
      <c r="P58" s="23">
        <f t="shared" si="2"/>
        <v>263</v>
      </c>
      <c r="Q58" s="23">
        <v>67</v>
      </c>
      <c r="R58" s="23"/>
      <c r="S58" s="23"/>
      <c r="T58" s="23">
        <f t="shared" si="3"/>
        <v>67</v>
      </c>
    </row>
    <row r="59" spans="1:20" ht="77.25" hidden="1" thickBot="1">
      <c r="A59" s="14" t="s">
        <v>44</v>
      </c>
      <c r="B59" s="4"/>
      <c r="C59" s="23"/>
      <c r="D59" s="47">
        <f t="shared" si="4"/>
        <v>1000</v>
      </c>
      <c r="E59" s="23">
        <v>200</v>
      </c>
      <c r="F59" s="23"/>
      <c r="G59" s="23"/>
      <c r="H59" s="23">
        <f t="shared" si="5"/>
        <v>200</v>
      </c>
      <c r="I59" s="23">
        <v>300</v>
      </c>
      <c r="J59" s="23"/>
      <c r="K59" s="23"/>
      <c r="L59" s="23">
        <f t="shared" si="1"/>
        <v>300</v>
      </c>
      <c r="M59" s="23">
        <v>500</v>
      </c>
      <c r="N59" s="23"/>
      <c r="O59" s="23"/>
      <c r="P59" s="23">
        <f t="shared" si="2"/>
        <v>500</v>
      </c>
      <c r="Q59" s="23"/>
      <c r="R59" s="23"/>
      <c r="S59" s="23"/>
      <c r="T59" s="23">
        <f t="shared" si="3"/>
        <v>0</v>
      </c>
    </row>
    <row r="60" spans="1:20" ht="51.75" hidden="1" thickBot="1">
      <c r="A60" s="15" t="s">
        <v>45</v>
      </c>
      <c r="B60" s="4"/>
      <c r="C60" s="23"/>
      <c r="D60" s="47">
        <f t="shared" si="4"/>
        <v>943</v>
      </c>
      <c r="E60" s="23">
        <v>0</v>
      </c>
      <c r="F60" s="23"/>
      <c r="G60" s="23"/>
      <c r="H60" s="23">
        <f t="shared" si="5"/>
        <v>0</v>
      </c>
      <c r="I60" s="23">
        <v>400</v>
      </c>
      <c r="J60" s="23"/>
      <c r="K60" s="23"/>
      <c r="L60" s="23">
        <f t="shared" si="1"/>
        <v>400</v>
      </c>
      <c r="M60" s="23">
        <v>543</v>
      </c>
      <c r="N60" s="23"/>
      <c r="O60" s="23"/>
      <c r="P60" s="23">
        <f t="shared" si="2"/>
        <v>543</v>
      </c>
      <c r="Q60" s="23"/>
      <c r="R60" s="23"/>
      <c r="S60" s="23"/>
      <c r="T60" s="23">
        <f t="shared" si="3"/>
        <v>0</v>
      </c>
    </row>
    <row r="61" spans="1:20" ht="51.75" hidden="1" thickBot="1">
      <c r="A61" s="15" t="s">
        <v>46</v>
      </c>
      <c r="B61" s="4"/>
      <c r="C61" s="23"/>
      <c r="D61" s="47">
        <f t="shared" si="4"/>
        <v>3219</v>
      </c>
      <c r="E61" s="23">
        <v>500</v>
      </c>
      <c r="F61" s="23"/>
      <c r="G61" s="23"/>
      <c r="H61" s="23">
        <f t="shared" si="5"/>
        <v>500</v>
      </c>
      <c r="I61" s="23">
        <v>1300</v>
      </c>
      <c r="J61" s="23"/>
      <c r="K61" s="23"/>
      <c r="L61" s="23">
        <f t="shared" si="1"/>
        <v>1300</v>
      </c>
      <c r="M61" s="23">
        <v>1048</v>
      </c>
      <c r="N61" s="23"/>
      <c r="O61" s="23"/>
      <c r="P61" s="23">
        <f t="shared" si="2"/>
        <v>1048</v>
      </c>
      <c r="Q61" s="23">
        <v>371</v>
      </c>
      <c r="R61" s="23"/>
      <c r="S61" s="23"/>
      <c r="T61" s="23">
        <f t="shared" si="3"/>
        <v>371</v>
      </c>
    </row>
    <row r="62" spans="1:20" ht="90" hidden="1" thickBot="1">
      <c r="A62" s="14" t="s">
        <v>47</v>
      </c>
      <c r="B62" s="4"/>
      <c r="C62" s="23"/>
      <c r="D62" s="47">
        <f t="shared" si="4"/>
        <v>35</v>
      </c>
      <c r="E62" s="23">
        <v>35</v>
      </c>
      <c r="F62" s="23"/>
      <c r="G62" s="23"/>
      <c r="H62" s="23">
        <f t="shared" si="5"/>
        <v>35</v>
      </c>
      <c r="I62" s="23"/>
      <c r="J62" s="23"/>
      <c r="K62" s="23"/>
      <c r="L62" s="23">
        <f t="shared" si="1"/>
        <v>0</v>
      </c>
      <c r="M62" s="23">
        <v>0</v>
      </c>
      <c r="N62" s="23"/>
      <c r="O62" s="23"/>
      <c r="P62" s="23">
        <f t="shared" si="2"/>
        <v>0</v>
      </c>
      <c r="Q62" s="23"/>
      <c r="R62" s="23"/>
      <c r="S62" s="23"/>
      <c r="T62" s="23">
        <f t="shared" si="3"/>
        <v>0</v>
      </c>
    </row>
    <row r="63" spans="1:20" ht="77.25" hidden="1" thickBot="1">
      <c r="A63" s="15" t="s">
        <v>48</v>
      </c>
      <c r="B63" s="4"/>
      <c r="C63" s="23"/>
      <c r="D63" s="47">
        <f t="shared" si="4"/>
        <v>15052</v>
      </c>
      <c r="E63" s="23">
        <v>2709</v>
      </c>
      <c r="F63" s="23"/>
      <c r="G63" s="23"/>
      <c r="H63" s="23">
        <f t="shared" si="5"/>
        <v>2709</v>
      </c>
      <c r="I63" s="23">
        <v>4516</v>
      </c>
      <c r="J63" s="23"/>
      <c r="K63" s="23"/>
      <c r="L63" s="23">
        <f t="shared" si="1"/>
        <v>4516</v>
      </c>
      <c r="M63" s="23">
        <v>4817</v>
      </c>
      <c r="N63" s="23"/>
      <c r="O63" s="23"/>
      <c r="P63" s="23">
        <f t="shared" si="2"/>
        <v>4817</v>
      </c>
      <c r="Q63" s="23">
        <v>3010</v>
      </c>
      <c r="R63" s="23"/>
      <c r="S63" s="23"/>
      <c r="T63" s="23">
        <f t="shared" si="3"/>
        <v>3010</v>
      </c>
    </row>
    <row r="64" spans="1:20" ht="51.75" hidden="1" thickBot="1">
      <c r="A64" s="15" t="s">
        <v>49</v>
      </c>
      <c r="B64" s="4"/>
      <c r="C64" s="23"/>
      <c r="D64" s="47">
        <f t="shared" si="4"/>
        <v>566</v>
      </c>
      <c r="E64" s="23"/>
      <c r="F64" s="23"/>
      <c r="G64" s="23"/>
      <c r="H64" s="23">
        <f t="shared" si="5"/>
        <v>0</v>
      </c>
      <c r="I64" s="23">
        <v>566</v>
      </c>
      <c r="J64" s="23"/>
      <c r="K64" s="23"/>
      <c r="L64" s="23">
        <f t="shared" si="1"/>
        <v>566</v>
      </c>
      <c r="M64" s="23"/>
      <c r="N64" s="23"/>
      <c r="O64" s="23"/>
      <c r="P64" s="23">
        <f t="shared" si="2"/>
        <v>0</v>
      </c>
      <c r="Q64" s="23"/>
      <c r="R64" s="23"/>
      <c r="S64" s="23"/>
      <c r="T64" s="23">
        <f t="shared" si="3"/>
        <v>0</v>
      </c>
    </row>
    <row r="65" spans="1:20" ht="39" hidden="1" thickBot="1">
      <c r="A65" s="15" t="s">
        <v>50</v>
      </c>
      <c r="B65" s="4"/>
      <c r="C65" s="23"/>
      <c r="D65" s="47">
        <f t="shared" si="4"/>
        <v>742</v>
      </c>
      <c r="E65" s="23"/>
      <c r="F65" s="23"/>
      <c r="G65" s="23"/>
      <c r="H65" s="23">
        <f t="shared" si="5"/>
        <v>0</v>
      </c>
      <c r="I65" s="23">
        <v>142</v>
      </c>
      <c r="J65" s="23"/>
      <c r="K65" s="23"/>
      <c r="L65" s="23">
        <f t="shared" si="1"/>
        <v>142</v>
      </c>
      <c r="M65" s="23">
        <v>600</v>
      </c>
      <c r="N65" s="23"/>
      <c r="O65" s="23"/>
      <c r="P65" s="23">
        <f t="shared" si="2"/>
        <v>600</v>
      </c>
      <c r="Q65" s="23"/>
      <c r="R65" s="23"/>
      <c r="S65" s="23"/>
      <c r="T65" s="23">
        <f t="shared" si="3"/>
        <v>0</v>
      </c>
    </row>
    <row r="66" spans="1:20" ht="64.5" hidden="1" thickBot="1">
      <c r="A66" s="15" t="s">
        <v>51</v>
      </c>
      <c r="B66" s="4"/>
      <c r="C66" s="23"/>
      <c r="D66" s="47">
        <f t="shared" si="4"/>
        <v>850</v>
      </c>
      <c r="E66" s="23">
        <v>300</v>
      </c>
      <c r="F66" s="23"/>
      <c r="G66" s="23"/>
      <c r="H66" s="23">
        <f t="shared" si="5"/>
        <v>300</v>
      </c>
      <c r="I66" s="23">
        <v>300</v>
      </c>
      <c r="J66" s="23"/>
      <c r="K66" s="23"/>
      <c r="L66" s="23">
        <f t="shared" si="1"/>
        <v>300</v>
      </c>
      <c r="M66" s="23"/>
      <c r="N66" s="23"/>
      <c r="O66" s="23"/>
      <c r="P66" s="23">
        <f t="shared" si="2"/>
        <v>0</v>
      </c>
      <c r="Q66" s="23">
        <v>250</v>
      </c>
      <c r="R66" s="23"/>
      <c r="S66" s="23"/>
      <c r="T66" s="23">
        <f t="shared" si="3"/>
        <v>250</v>
      </c>
    </row>
    <row r="67" spans="1:20" ht="39" hidden="1" thickBot="1">
      <c r="A67" s="15" t="s">
        <v>52</v>
      </c>
      <c r="B67" s="4"/>
      <c r="C67" s="23"/>
      <c r="D67" s="47">
        <f t="shared" si="4"/>
        <v>5000</v>
      </c>
      <c r="E67" s="23">
        <v>1500</v>
      </c>
      <c r="F67" s="23"/>
      <c r="G67" s="23"/>
      <c r="H67" s="23">
        <f t="shared" si="5"/>
        <v>1500</v>
      </c>
      <c r="I67" s="23">
        <v>3500</v>
      </c>
      <c r="J67" s="23"/>
      <c r="K67" s="23"/>
      <c r="L67" s="23">
        <f t="shared" si="1"/>
        <v>3500</v>
      </c>
      <c r="M67" s="23"/>
      <c r="N67" s="23"/>
      <c r="O67" s="23"/>
      <c r="P67" s="23">
        <f t="shared" si="2"/>
        <v>0</v>
      </c>
      <c r="Q67" s="23"/>
      <c r="R67" s="23"/>
      <c r="S67" s="23"/>
      <c r="T67" s="23">
        <f t="shared" si="3"/>
        <v>0</v>
      </c>
    </row>
    <row r="68" spans="1:20" ht="39" hidden="1" thickBot="1">
      <c r="A68" s="15" t="s">
        <v>103</v>
      </c>
      <c r="B68" s="4"/>
      <c r="C68" s="23"/>
      <c r="D68" s="47">
        <f t="shared" si="4"/>
        <v>900</v>
      </c>
      <c r="E68" s="23">
        <v>900</v>
      </c>
      <c r="F68" s="23"/>
      <c r="G68" s="23"/>
      <c r="H68" s="23">
        <f t="shared" si="5"/>
        <v>900</v>
      </c>
      <c r="I68" s="23"/>
      <c r="J68" s="23"/>
      <c r="K68" s="23"/>
      <c r="L68" s="23">
        <f t="shared" si="1"/>
        <v>0</v>
      </c>
      <c r="M68" s="23"/>
      <c r="N68" s="23"/>
      <c r="O68" s="23"/>
      <c r="P68" s="23">
        <f t="shared" si="2"/>
        <v>0</v>
      </c>
      <c r="Q68" s="23"/>
      <c r="R68" s="23"/>
      <c r="S68" s="23"/>
      <c r="T68" s="23">
        <f t="shared" si="3"/>
        <v>0</v>
      </c>
    </row>
    <row r="69" spans="1:20" ht="51.75" hidden="1" thickBot="1">
      <c r="A69" s="15" t="s">
        <v>53</v>
      </c>
      <c r="B69" s="4"/>
      <c r="C69" s="23"/>
      <c r="D69" s="47">
        <f t="shared" si="4"/>
        <v>225</v>
      </c>
      <c r="E69" s="23"/>
      <c r="F69" s="23"/>
      <c r="G69" s="23"/>
      <c r="H69" s="23">
        <f t="shared" si="5"/>
        <v>0</v>
      </c>
      <c r="I69" s="23"/>
      <c r="J69" s="23"/>
      <c r="K69" s="23"/>
      <c r="L69" s="23">
        <f t="shared" si="1"/>
        <v>0</v>
      </c>
      <c r="M69" s="23"/>
      <c r="N69" s="23"/>
      <c r="O69" s="23"/>
      <c r="P69" s="23">
        <f t="shared" si="2"/>
        <v>0</v>
      </c>
      <c r="Q69" s="23">
        <v>225</v>
      </c>
      <c r="R69" s="23"/>
      <c r="S69" s="23"/>
      <c r="T69" s="23">
        <f t="shared" si="3"/>
        <v>225</v>
      </c>
    </row>
    <row r="70" spans="1:20" ht="77.25" hidden="1" thickBot="1">
      <c r="A70" s="15" t="s">
        <v>54</v>
      </c>
      <c r="B70" s="4"/>
      <c r="C70" s="23"/>
      <c r="D70" s="47">
        <f t="shared" si="4"/>
        <v>190</v>
      </c>
      <c r="E70" s="23">
        <v>190</v>
      </c>
      <c r="F70" s="23"/>
      <c r="G70" s="23"/>
      <c r="H70" s="23">
        <f t="shared" si="5"/>
        <v>190</v>
      </c>
      <c r="I70" s="23"/>
      <c r="J70" s="23"/>
      <c r="K70" s="23"/>
      <c r="L70" s="23">
        <f t="shared" si="1"/>
        <v>0</v>
      </c>
      <c r="M70" s="23"/>
      <c r="N70" s="23"/>
      <c r="O70" s="23"/>
      <c r="P70" s="23">
        <f t="shared" si="2"/>
        <v>0</v>
      </c>
      <c r="Q70" s="23"/>
      <c r="R70" s="23"/>
      <c r="S70" s="23"/>
      <c r="T70" s="23">
        <f t="shared" si="3"/>
        <v>0</v>
      </c>
    </row>
    <row r="71" spans="1:20" ht="64.5" hidden="1" thickBot="1">
      <c r="A71" s="15" t="s">
        <v>55</v>
      </c>
      <c r="B71" s="4"/>
      <c r="C71" s="23"/>
      <c r="D71" s="47">
        <f t="shared" si="4"/>
        <v>33</v>
      </c>
      <c r="E71" s="23">
        <v>8</v>
      </c>
      <c r="F71" s="23"/>
      <c r="G71" s="23"/>
      <c r="H71" s="23">
        <f t="shared" si="5"/>
        <v>8</v>
      </c>
      <c r="I71" s="23">
        <v>8</v>
      </c>
      <c r="J71" s="23"/>
      <c r="K71" s="23"/>
      <c r="L71" s="23">
        <f t="shared" si="1"/>
        <v>8</v>
      </c>
      <c r="M71" s="23">
        <v>9</v>
      </c>
      <c r="N71" s="23"/>
      <c r="O71" s="23"/>
      <c r="P71" s="23">
        <f t="shared" si="2"/>
        <v>9</v>
      </c>
      <c r="Q71" s="23">
        <v>8</v>
      </c>
      <c r="R71" s="23"/>
      <c r="S71" s="23"/>
      <c r="T71" s="23">
        <f t="shared" si="3"/>
        <v>8</v>
      </c>
    </row>
    <row r="72" spans="1:20" ht="51.75" hidden="1" thickBot="1">
      <c r="A72" s="15" t="s">
        <v>56</v>
      </c>
      <c r="B72" s="4"/>
      <c r="C72" s="23"/>
      <c r="D72" s="47">
        <f t="shared" si="4"/>
        <v>327</v>
      </c>
      <c r="E72" s="23">
        <v>66</v>
      </c>
      <c r="F72" s="23"/>
      <c r="G72" s="23"/>
      <c r="H72" s="23">
        <f t="shared" si="5"/>
        <v>66</v>
      </c>
      <c r="I72" s="23">
        <v>127</v>
      </c>
      <c r="J72" s="23"/>
      <c r="K72" s="23"/>
      <c r="L72" s="23">
        <f t="shared" si="1"/>
        <v>127</v>
      </c>
      <c r="M72" s="23">
        <v>77</v>
      </c>
      <c r="N72" s="23"/>
      <c r="O72" s="23"/>
      <c r="P72" s="23">
        <f t="shared" si="2"/>
        <v>77</v>
      </c>
      <c r="Q72" s="23">
        <v>57</v>
      </c>
      <c r="R72" s="23"/>
      <c r="S72" s="23"/>
      <c r="T72" s="23">
        <f t="shared" si="3"/>
        <v>57</v>
      </c>
    </row>
    <row r="73" spans="1:20" ht="39" hidden="1" thickBot="1">
      <c r="A73" s="15" t="s">
        <v>57</v>
      </c>
      <c r="B73" s="4"/>
      <c r="C73" s="23"/>
      <c r="D73" s="47">
        <f t="shared" si="4"/>
        <v>244</v>
      </c>
      <c r="E73" s="23">
        <v>62</v>
      </c>
      <c r="F73" s="23"/>
      <c r="G73" s="23"/>
      <c r="H73" s="23">
        <f t="shared" si="5"/>
        <v>62</v>
      </c>
      <c r="I73" s="23">
        <v>71</v>
      </c>
      <c r="J73" s="23"/>
      <c r="K73" s="23"/>
      <c r="L73" s="23">
        <f t="shared" si="1"/>
        <v>71</v>
      </c>
      <c r="M73" s="23">
        <v>56</v>
      </c>
      <c r="N73" s="23"/>
      <c r="O73" s="23"/>
      <c r="P73" s="23">
        <f t="shared" si="2"/>
        <v>56</v>
      </c>
      <c r="Q73" s="23">
        <v>55</v>
      </c>
      <c r="R73" s="23"/>
      <c r="S73" s="23"/>
      <c r="T73" s="23">
        <f t="shared" si="3"/>
        <v>55</v>
      </c>
    </row>
    <row r="74" spans="1:20" ht="39" hidden="1" thickBot="1">
      <c r="A74" s="15" t="s">
        <v>58</v>
      </c>
      <c r="B74" s="4"/>
      <c r="C74" s="23"/>
      <c r="D74" s="47">
        <f t="shared" si="4"/>
        <v>1429</v>
      </c>
      <c r="E74" s="23">
        <v>351</v>
      </c>
      <c r="F74" s="23"/>
      <c r="G74" s="23"/>
      <c r="H74" s="23">
        <f t="shared" si="5"/>
        <v>351</v>
      </c>
      <c r="I74" s="23">
        <v>370</v>
      </c>
      <c r="J74" s="23"/>
      <c r="K74" s="23"/>
      <c r="L74" s="23">
        <f t="shared" si="1"/>
        <v>370</v>
      </c>
      <c r="M74" s="23">
        <v>359</v>
      </c>
      <c r="N74" s="23"/>
      <c r="O74" s="23"/>
      <c r="P74" s="23">
        <f t="shared" si="2"/>
        <v>359</v>
      </c>
      <c r="Q74" s="23">
        <v>349</v>
      </c>
      <c r="R74" s="23"/>
      <c r="S74" s="23"/>
      <c r="T74" s="23">
        <f t="shared" si="3"/>
        <v>349</v>
      </c>
    </row>
    <row r="75" spans="1:20" ht="51.75" hidden="1" thickBot="1">
      <c r="A75" s="15" t="s">
        <v>101</v>
      </c>
      <c r="B75" s="4"/>
      <c r="C75" s="23"/>
      <c r="D75" s="47">
        <f t="shared" si="4"/>
        <v>302</v>
      </c>
      <c r="E75" s="23">
        <v>29</v>
      </c>
      <c r="F75" s="23"/>
      <c r="G75" s="23"/>
      <c r="H75" s="23">
        <f t="shared" si="5"/>
        <v>29</v>
      </c>
      <c r="I75" s="23">
        <v>100</v>
      </c>
      <c r="J75" s="23"/>
      <c r="K75" s="23"/>
      <c r="L75" s="23">
        <f t="shared" si="1"/>
        <v>100</v>
      </c>
      <c r="M75" s="23">
        <v>100</v>
      </c>
      <c r="N75" s="23"/>
      <c r="O75" s="23"/>
      <c r="P75" s="23">
        <f t="shared" si="2"/>
        <v>100</v>
      </c>
      <c r="Q75" s="23">
        <v>73</v>
      </c>
      <c r="R75" s="23"/>
      <c r="S75" s="23"/>
      <c r="T75" s="23">
        <f t="shared" si="3"/>
        <v>73</v>
      </c>
    </row>
    <row r="76" spans="1:20" ht="51.75" hidden="1" thickBot="1">
      <c r="A76" s="15" t="s">
        <v>102</v>
      </c>
      <c r="B76" s="4"/>
      <c r="C76" s="23"/>
      <c r="D76" s="47">
        <f t="shared" si="4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5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23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23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23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23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23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39" hidden="1" thickBot="1">
      <c r="A82" s="15" t="s">
        <v>64</v>
      </c>
      <c r="B82" s="4"/>
      <c r="C82" s="23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23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23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64.5" hidden="1" thickBot="1">
      <c r="A85" s="15" t="s">
        <v>67</v>
      </c>
      <c r="B85" s="4"/>
      <c r="C85" s="23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23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90" hidden="1" thickBot="1">
      <c r="A87" s="15" t="s">
        <v>69</v>
      </c>
      <c r="B87" s="4"/>
      <c r="C87" s="23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23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23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23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90" hidden="1" thickBot="1">
      <c r="A91" s="15" t="s">
        <v>73</v>
      </c>
      <c r="B91" s="4"/>
      <c r="C91" s="23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15.5" hidden="1" thickBot="1">
      <c r="A92" s="15" t="s">
        <v>74</v>
      </c>
      <c r="B92" s="4"/>
      <c r="C92" s="23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77.25" hidden="1" thickBot="1">
      <c r="A93" s="15" t="s">
        <v>75</v>
      </c>
      <c r="B93" s="4"/>
      <c r="C93" s="23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02.75" hidden="1" thickBot="1">
      <c r="A94" s="15" t="s">
        <v>76</v>
      </c>
      <c r="B94" s="4"/>
      <c r="C94" s="23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28.25" hidden="1" thickBot="1">
      <c r="A95" s="15" t="s">
        <v>77</v>
      </c>
      <c r="B95" s="4"/>
      <c r="C95" s="23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23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23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23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90" hidden="1" thickBot="1">
      <c r="A99" s="15" t="s">
        <v>81</v>
      </c>
      <c r="B99" s="4"/>
      <c r="C99" s="23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23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23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15.5" hidden="1" thickBot="1">
      <c r="A102" s="15" t="s">
        <v>84</v>
      </c>
      <c r="B102" s="4"/>
      <c r="C102" s="23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23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23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23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23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23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23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64.5" hidden="1" thickBot="1">
      <c r="A109" s="15" t="s">
        <v>88</v>
      </c>
      <c r="B109" s="4"/>
      <c r="C109" s="23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23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23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15.5" hidden="1" thickBot="1">
      <c r="A112" s="15" t="s">
        <v>91</v>
      </c>
      <c r="B112" s="4"/>
      <c r="C112" s="23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23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23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23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23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90" hidden="1" thickBot="1">
      <c r="A117" s="15" t="s">
        <v>97</v>
      </c>
      <c r="B117" s="4"/>
      <c r="C117" s="23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23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90" hidden="1" thickBot="1">
      <c r="A119" s="15" t="s">
        <v>97</v>
      </c>
      <c r="B119" s="4"/>
      <c r="C119" s="23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23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90" hidden="1" thickBot="1">
      <c r="A121" s="15" t="s">
        <v>97</v>
      </c>
      <c r="B121" s="4"/>
      <c r="C121" s="23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23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90" hidden="1" thickBot="1">
      <c r="A123" s="15" t="s">
        <v>97</v>
      </c>
      <c r="B123" s="4"/>
      <c r="C123" s="23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26.25" thickBot="1">
      <c r="A124" s="14" t="s">
        <v>104</v>
      </c>
      <c r="B124" s="38" t="s">
        <v>20</v>
      </c>
      <c r="C124" s="23">
        <v>37687.5</v>
      </c>
      <c r="D124" s="47">
        <f t="shared" si="11"/>
        <v>37687.5</v>
      </c>
      <c r="E124" s="23"/>
      <c r="F124" s="23"/>
      <c r="G124" s="23"/>
      <c r="H124" s="23">
        <f t="shared" si="7"/>
        <v>0</v>
      </c>
      <c r="I124" s="23"/>
      <c r="J124" s="23"/>
      <c r="K124" s="23"/>
      <c r="L124" s="23">
        <f t="shared" si="8"/>
        <v>0</v>
      </c>
      <c r="M124" s="23">
        <v>15000</v>
      </c>
      <c r="N124" s="23">
        <v>10000</v>
      </c>
      <c r="O124" s="23"/>
      <c r="P124" s="23">
        <f t="shared" si="9"/>
        <v>25000</v>
      </c>
      <c r="Q124" s="23"/>
      <c r="R124" s="23">
        <v>12687.5</v>
      </c>
      <c r="S124" s="23"/>
      <c r="T124" s="23">
        <f t="shared" si="10"/>
        <v>12687.5</v>
      </c>
    </row>
    <row r="125" spans="1:20" ht="38.25">
      <c r="A125" s="11" t="s">
        <v>148</v>
      </c>
      <c r="B125" s="4" t="s">
        <v>21</v>
      </c>
      <c r="C125" s="23"/>
      <c r="D125" s="47">
        <f>H125+L125+P125+T125</f>
        <v>202313.43000000002</v>
      </c>
      <c r="E125" s="23">
        <v>20663.7</v>
      </c>
      <c r="F125" s="23">
        <v>15052.35</v>
      </c>
      <c r="G125" s="23">
        <v>12990.32</v>
      </c>
      <c r="H125" s="23">
        <f>E125+F125+G125</f>
        <v>48706.37</v>
      </c>
      <c r="I125" s="23">
        <v>44806.78</v>
      </c>
      <c r="J125" s="23">
        <v>14533.54</v>
      </c>
      <c r="K125" s="23">
        <v>15378.92</v>
      </c>
      <c r="L125" s="23">
        <f>I125+J125+K125</f>
        <v>74719.24</v>
      </c>
      <c r="M125" s="23">
        <v>14351.84</v>
      </c>
      <c r="N125" s="23">
        <v>10463.75</v>
      </c>
      <c r="O125" s="23">
        <v>15952.58</v>
      </c>
      <c r="P125" s="23">
        <f t="shared" si="9"/>
        <v>40768.17</v>
      </c>
      <c r="Q125" s="23">
        <v>15920.93</v>
      </c>
      <c r="R125" s="23">
        <v>14539.9</v>
      </c>
      <c r="S125" s="23">
        <v>7658.82</v>
      </c>
      <c r="T125" s="23">
        <f>Q125+R125+S125</f>
        <v>38119.65</v>
      </c>
    </row>
    <row r="126" spans="1:20" ht="25.5" customHeight="1">
      <c r="A126" s="6" t="s">
        <v>152</v>
      </c>
      <c r="B126" s="4" t="s">
        <v>22</v>
      </c>
      <c r="C126" s="23"/>
      <c r="D126" s="47">
        <f>H126+L126+P126+T126</f>
        <v>24340.010000000002</v>
      </c>
      <c r="E126" s="23">
        <v>889</v>
      </c>
      <c r="F126" s="23">
        <v>889</v>
      </c>
      <c r="G126" s="23">
        <v>1779</v>
      </c>
      <c r="H126" s="23">
        <f>E126+F126+G126</f>
        <v>3557</v>
      </c>
      <c r="I126" s="23">
        <v>14560.01</v>
      </c>
      <c r="J126" s="23">
        <v>888</v>
      </c>
      <c r="K126" s="23">
        <v>889</v>
      </c>
      <c r="L126" s="23">
        <f>I126+J126+K126</f>
        <v>16337.01</v>
      </c>
      <c r="M126" s="23">
        <v>889</v>
      </c>
      <c r="N126" s="23">
        <v>889</v>
      </c>
      <c r="O126" s="23">
        <v>889</v>
      </c>
      <c r="P126" s="23">
        <f>M126+N126+O126</f>
        <v>2667</v>
      </c>
      <c r="Q126" s="23">
        <v>889</v>
      </c>
      <c r="R126" s="23">
        <v>890</v>
      </c>
      <c r="S126" s="23"/>
      <c r="T126" s="23">
        <f>Q126+R126+S126</f>
        <v>1779</v>
      </c>
    </row>
    <row r="127" spans="1:20" ht="25.5">
      <c r="A127" s="6" t="s">
        <v>144</v>
      </c>
      <c r="B127" s="4" t="s">
        <v>23</v>
      </c>
      <c r="C127" s="47">
        <f aca="true" t="shared" si="24" ref="C127:T127">C12+C124+C125+C126</f>
        <v>516513.6208</v>
      </c>
      <c r="D127" s="47">
        <f t="shared" si="24"/>
        <v>519983.3400000001</v>
      </c>
      <c r="E127" s="25">
        <f t="shared" si="24"/>
        <v>36057.8</v>
      </c>
      <c r="F127" s="25">
        <f t="shared" si="24"/>
        <v>39925.55</v>
      </c>
      <c r="G127" s="25">
        <f t="shared" si="24"/>
        <v>42397.82</v>
      </c>
      <c r="H127" s="25">
        <f t="shared" si="24"/>
        <v>118381.17000000001</v>
      </c>
      <c r="I127" s="25">
        <f t="shared" si="24"/>
        <v>88295.59</v>
      </c>
      <c r="J127" s="25">
        <f t="shared" si="24"/>
        <v>32593.54</v>
      </c>
      <c r="K127" s="25">
        <f t="shared" si="24"/>
        <v>36000.12</v>
      </c>
      <c r="L127" s="25">
        <f t="shared" si="24"/>
        <v>156889.25</v>
      </c>
      <c r="M127" s="25">
        <f t="shared" si="24"/>
        <v>58851.64</v>
      </c>
      <c r="N127" s="25">
        <f t="shared" si="24"/>
        <v>38404.25</v>
      </c>
      <c r="O127" s="25">
        <f t="shared" si="24"/>
        <v>34213.68</v>
      </c>
      <c r="P127" s="25">
        <f t="shared" si="24"/>
        <v>131469.57</v>
      </c>
      <c r="Q127" s="25">
        <f t="shared" si="24"/>
        <v>40375.93</v>
      </c>
      <c r="R127" s="25">
        <f t="shared" si="24"/>
        <v>45060.2</v>
      </c>
      <c r="S127" s="25">
        <f t="shared" si="24"/>
        <v>27807.22</v>
      </c>
      <c r="T127" s="25">
        <f t="shared" si="24"/>
        <v>113243.35</v>
      </c>
    </row>
    <row r="128" spans="1:20" ht="12.75">
      <c r="A128" s="6" t="s">
        <v>39</v>
      </c>
      <c r="B128" s="4" t="s">
        <v>24</v>
      </c>
      <c r="C128" s="47">
        <v>519953.717</v>
      </c>
      <c r="D128" s="47">
        <f>D130+D131+D129</f>
        <v>524210.15</v>
      </c>
      <c r="E128" s="47">
        <f>E130+E131+E129</f>
        <v>38481.71</v>
      </c>
      <c r="F128" s="47">
        <f aca="true" t="shared" si="25" ref="F128:T128">F130+F131+F129</f>
        <v>42425.19</v>
      </c>
      <c r="G128" s="47">
        <f t="shared" si="25"/>
        <v>29560.3</v>
      </c>
      <c r="H128" s="47">
        <f t="shared" si="25"/>
        <v>110467.2</v>
      </c>
      <c r="I128" s="47">
        <f t="shared" si="25"/>
        <v>61911.47</v>
      </c>
      <c r="J128" s="47">
        <f t="shared" si="25"/>
        <v>44434.869999999995</v>
      </c>
      <c r="K128" s="47">
        <f t="shared" si="25"/>
        <v>51690.45</v>
      </c>
      <c r="L128" s="47">
        <f t="shared" si="25"/>
        <v>158036.78999999998</v>
      </c>
      <c r="M128" s="47">
        <f t="shared" si="25"/>
        <v>44993.06</v>
      </c>
      <c r="N128" s="47">
        <f t="shared" si="25"/>
        <v>56586.71</v>
      </c>
      <c r="O128" s="47">
        <f t="shared" si="25"/>
        <v>39313.88</v>
      </c>
      <c r="P128" s="47">
        <f t="shared" si="25"/>
        <v>140893.65000000002</v>
      </c>
      <c r="Q128" s="47">
        <f t="shared" si="25"/>
        <v>37547.36</v>
      </c>
      <c r="R128" s="47">
        <f t="shared" si="25"/>
        <v>37089.4</v>
      </c>
      <c r="S128" s="47">
        <f t="shared" si="25"/>
        <v>40175.75</v>
      </c>
      <c r="T128" s="47">
        <f t="shared" si="25"/>
        <v>114812.51000000001</v>
      </c>
    </row>
    <row r="129" spans="1:20" ht="12.75">
      <c r="A129" s="6" t="s">
        <v>150</v>
      </c>
      <c r="B129" s="4"/>
      <c r="C129" s="47"/>
      <c r="D129" s="47">
        <f>H129+L129+P129+T129</f>
        <v>967</v>
      </c>
      <c r="E129" s="25">
        <v>967</v>
      </c>
      <c r="F129" s="25"/>
      <c r="G129" s="25"/>
      <c r="H129" s="23">
        <f>E129+F129+G129</f>
        <v>967</v>
      </c>
      <c r="I129" s="25"/>
      <c r="J129" s="25"/>
      <c r="K129" s="25"/>
      <c r="L129" s="23">
        <f>I129+J129+K129</f>
        <v>0</v>
      </c>
      <c r="M129" s="25"/>
      <c r="N129" s="25"/>
      <c r="O129" s="25"/>
      <c r="P129" s="23">
        <f>M129+N129+O129</f>
        <v>0</v>
      </c>
      <c r="Q129" s="25"/>
      <c r="R129" s="25"/>
      <c r="S129" s="25"/>
      <c r="T129" s="23">
        <f>Q129+R129+S129</f>
        <v>0</v>
      </c>
    </row>
    <row r="130" spans="1:20" ht="12.75">
      <c r="A130" s="6" t="s">
        <v>147</v>
      </c>
      <c r="B130" s="4"/>
      <c r="C130" s="23"/>
      <c r="D130" s="47">
        <f>H130+L130+P130+T130</f>
        <v>317635.51</v>
      </c>
      <c r="E130" s="23">
        <v>24576.19</v>
      </c>
      <c r="F130" s="23">
        <v>30115.11</v>
      </c>
      <c r="G130" s="23">
        <v>22014.12</v>
      </c>
      <c r="H130" s="23">
        <f>E130+F130+G130</f>
        <v>76705.42</v>
      </c>
      <c r="I130" s="23">
        <v>34657.53</v>
      </c>
      <c r="J130" s="23">
        <v>24857.26</v>
      </c>
      <c r="K130" s="23">
        <v>24021.47</v>
      </c>
      <c r="L130" s="23">
        <f>I130+J130+K130</f>
        <v>83536.26</v>
      </c>
      <c r="M130" s="23">
        <v>26238.05</v>
      </c>
      <c r="N130" s="23">
        <v>41789.89</v>
      </c>
      <c r="O130" s="23">
        <v>22424.35</v>
      </c>
      <c r="P130" s="23">
        <f>M130+N130+O130</f>
        <v>90452.29000000001</v>
      </c>
      <c r="Q130" s="23">
        <v>22166.59</v>
      </c>
      <c r="R130" s="23">
        <v>22478.73</v>
      </c>
      <c r="S130" s="23">
        <v>22296.22</v>
      </c>
      <c r="T130" s="23">
        <f>Q130+R130+S130</f>
        <v>66941.54000000001</v>
      </c>
    </row>
    <row r="131" spans="1:20" ht="25.5">
      <c r="A131" s="6" t="s">
        <v>149</v>
      </c>
      <c r="B131" s="4"/>
      <c r="C131" s="23"/>
      <c r="D131" s="47">
        <f>H131+L131+P131+T131</f>
        <v>205607.63999999998</v>
      </c>
      <c r="E131" s="23">
        <v>12938.52</v>
      </c>
      <c r="F131" s="23">
        <v>12310.08</v>
      </c>
      <c r="G131" s="23">
        <v>7546.18</v>
      </c>
      <c r="H131" s="23">
        <f>E131+F131+G131</f>
        <v>32794.78</v>
      </c>
      <c r="I131" s="23">
        <v>27253.94</v>
      </c>
      <c r="J131" s="23">
        <v>19577.61</v>
      </c>
      <c r="K131" s="23">
        <v>27668.98</v>
      </c>
      <c r="L131" s="23">
        <f>I131+J131+K131</f>
        <v>74500.53</v>
      </c>
      <c r="M131" s="23">
        <v>18755.01</v>
      </c>
      <c r="N131" s="23">
        <v>14796.82</v>
      </c>
      <c r="O131" s="23">
        <v>16889.53</v>
      </c>
      <c r="P131" s="23">
        <f>M131+N131+O131</f>
        <v>50441.36</v>
      </c>
      <c r="Q131" s="23">
        <v>15380.77</v>
      </c>
      <c r="R131" s="23">
        <v>14610.67</v>
      </c>
      <c r="S131" s="23">
        <v>17879.53</v>
      </c>
      <c r="T131" s="23">
        <f>Q131+R131+S131</f>
        <v>47870.97</v>
      </c>
    </row>
    <row r="132" spans="1:20" ht="25.5">
      <c r="A132" s="6" t="s">
        <v>40</v>
      </c>
      <c r="B132" s="4" t="s">
        <v>25</v>
      </c>
      <c r="C132" s="23">
        <v>13671.01</v>
      </c>
      <c r="D132" s="47">
        <f>H132+L132+P132+T132</f>
        <v>13671.01</v>
      </c>
      <c r="E132" s="23"/>
      <c r="F132" s="23"/>
      <c r="G132" s="23"/>
      <c r="H132" s="23">
        <f>E132+F132+G132</f>
        <v>0</v>
      </c>
      <c r="I132" s="23"/>
      <c r="J132" s="23">
        <v>13671.01</v>
      </c>
      <c r="K132" s="23"/>
      <c r="L132" s="23">
        <f>I132+J132+K132</f>
        <v>13671.01</v>
      </c>
      <c r="M132" s="23"/>
      <c r="N132" s="23"/>
      <c r="O132" s="23"/>
      <c r="P132" s="23">
        <f>M132+N132+O132</f>
        <v>0</v>
      </c>
      <c r="Q132" s="23"/>
      <c r="R132" s="23"/>
      <c r="S132" s="23"/>
      <c r="T132" s="23">
        <f>Q132+R132+S132</f>
        <v>0</v>
      </c>
    </row>
    <row r="133" spans="1:20" ht="25.5">
      <c r="A133" s="6" t="s">
        <v>138</v>
      </c>
      <c r="B133" s="4" t="s">
        <v>26</v>
      </c>
      <c r="C133" s="23">
        <f>C128+C132</f>
        <v>533624.727</v>
      </c>
      <c r="D133" s="23">
        <f>D128+D132</f>
        <v>537881.16</v>
      </c>
      <c r="E133" s="45">
        <f aca="true" t="shared" si="26" ref="E133:T133">E128+E132</f>
        <v>38481.71</v>
      </c>
      <c r="F133" s="45">
        <f t="shared" si="26"/>
        <v>42425.19</v>
      </c>
      <c r="G133" s="45">
        <f t="shared" si="26"/>
        <v>29560.3</v>
      </c>
      <c r="H133" s="45">
        <f t="shared" si="26"/>
        <v>110467.2</v>
      </c>
      <c r="I133" s="45">
        <f t="shared" si="26"/>
        <v>61911.47</v>
      </c>
      <c r="J133" s="45">
        <f t="shared" si="26"/>
        <v>58105.88</v>
      </c>
      <c r="K133" s="45">
        <f t="shared" si="26"/>
        <v>51690.45</v>
      </c>
      <c r="L133" s="45">
        <f t="shared" si="26"/>
        <v>171707.8</v>
      </c>
      <c r="M133" s="45">
        <f t="shared" si="26"/>
        <v>44993.06</v>
      </c>
      <c r="N133" s="45">
        <f t="shared" si="26"/>
        <v>56586.71</v>
      </c>
      <c r="O133" s="45">
        <f t="shared" si="26"/>
        <v>39313.88</v>
      </c>
      <c r="P133" s="45">
        <f t="shared" si="26"/>
        <v>140893.65000000002</v>
      </c>
      <c r="Q133" s="45">
        <f t="shared" si="26"/>
        <v>37547.36</v>
      </c>
      <c r="R133" s="45">
        <f t="shared" si="26"/>
        <v>37089.4</v>
      </c>
      <c r="S133" s="45">
        <f t="shared" si="26"/>
        <v>40175.75</v>
      </c>
      <c r="T133" s="45">
        <f t="shared" si="26"/>
        <v>114812.51000000001</v>
      </c>
    </row>
    <row r="134" spans="1:20" ht="25.5">
      <c r="A134" s="6" t="s">
        <v>143</v>
      </c>
      <c r="B134" s="4" t="s">
        <v>139</v>
      </c>
      <c r="C134" s="23">
        <f>C127-C133</f>
        <v>-17111.10619999998</v>
      </c>
      <c r="D134" s="23">
        <f>D127-D133</f>
        <v>-17897.81999999995</v>
      </c>
      <c r="E134" s="45">
        <f aca="true" t="shared" si="27" ref="E134:T134">E127-E133</f>
        <v>-2423.909999999996</v>
      </c>
      <c r="F134" s="45">
        <f t="shared" si="27"/>
        <v>-2499.6399999999994</v>
      </c>
      <c r="G134" s="45">
        <f t="shared" si="27"/>
        <v>12837.52</v>
      </c>
      <c r="H134" s="45">
        <f t="shared" si="27"/>
        <v>7913.970000000016</v>
      </c>
      <c r="I134" s="45">
        <f t="shared" si="27"/>
        <v>26384.119999999995</v>
      </c>
      <c r="J134" s="45">
        <f t="shared" si="27"/>
        <v>-25512.339999999997</v>
      </c>
      <c r="K134" s="45">
        <f t="shared" si="27"/>
        <v>-15690.329999999994</v>
      </c>
      <c r="L134" s="45">
        <f t="shared" si="27"/>
        <v>-14818.549999999988</v>
      </c>
      <c r="M134" s="45">
        <f t="shared" si="27"/>
        <v>13858.580000000002</v>
      </c>
      <c r="N134" s="45">
        <f t="shared" si="27"/>
        <v>-18182.46</v>
      </c>
      <c r="O134" s="45">
        <f t="shared" si="27"/>
        <v>-5100.199999999997</v>
      </c>
      <c r="P134" s="45">
        <f t="shared" si="27"/>
        <v>-9424.080000000016</v>
      </c>
      <c r="Q134" s="45">
        <f t="shared" si="27"/>
        <v>2828.5699999999997</v>
      </c>
      <c r="R134" s="45">
        <f t="shared" si="27"/>
        <v>7970.799999999996</v>
      </c>
      <c r="S134" s="45">
        <f t="shared" si="27"/>
        <v>-12368.529999999999</v>
      </c>
      <c r="T134" s="45">
        <f t="shared" si="27"/>
        <v>-1569.1600000000035</v>
      </c>
    </row>
    <row r="135" spans="1:20" ht="25.5">
      <c r="A135" s="6" t="s">
        <v>145</v>
      </c>
      <c r="B135" s="4" t="s">
        <v>140</v>
      </c>
      <c r="C135" s="23">
        <f aca="true" t="shared" si="28" ref="C135:T135">C11+C134</f>
        <v>-17111.10619999998</v>
      </c>
      <c r="D135" s="23">
        <f t="shared" si="28"/>
        <v>906.9200000000528</v>
      </c>
      <c r="E135" s="23">
        <f t="shared" si="28"/>
        <v>16380.830000000005</v>
      </c>
      <c r="F135" s="23">
        <f>F11+F134</f>
        <v>13881.190000000006</v>
      </c>
      <c r="G135" s="23">
        <f>G11+G134</f>
        <v>26718.710000000006</v>
      </c>
      <c r="H135" s="23">
        <f t="shared" si="28"/>
        <v>26718.710000000017</v>
      </c>
      <c r="I135" s="23">
        <f t="shared" si="28"/>
        <v>53102.830000000016</v>
      </c>
      <c r="J135" s="23">
        <f t="shared" si="28"/>
        <v>27590.49000000002</v>
      </c>
      <c r="K135" s="23">
        <f t="shared" si="28"/>
        <v>11900.160000000025</v>
      </c>
      <c r="L135" s="23">
        <f t="shared" si="28"/>
        <v>11900.160000000029</v>
      </c>
      <c r="M135" s="23">
        <f t="shared" si="28"/>
        <v>25758.74000000003</v>
      </c>
      <c r="N135" s="23">
        <f t="shared" si="28"/>
        <v>7576.280000000032</v>
      </c>
      <c r="O135" s="23">
        <f t="shared" si="28"/>
        <v>2476.0800000000345</v>
      </c>
      <c r="P135" s="23">
        <f t="shared" si="28"/>
        <v>2476.0800000000127</v>
      </c>
      <c r="Q135" s="23">
        <f t="shared" si="28"/>
        <v>5304.650000000012</v>
      </c>
      <c r="R135" s="23">
        <f>R11+R134</f>
        <v>13275.450000000008</v>
      </c>
      <c r="S135" s="23">
        <f t="shared" si="28"/>
        <v>906.9200000000092</v>
      </c>
      <c r="T135" s="23">
        <f t="shared" si="28"/>
        <v>906.9200000000092</v>
      </c>
    </row>
    <row r="136" spans="1:20" ht="51">
      <c r="A136" s="33" t="s">
        <v>141</v>
      </c>
      <c r="B136" s="36" t="s">
        <v>142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48" s="5" customFormat="1" ht="51">
      <c r="A137" s="6" t="s">
        <v>151</v>
      </c>
      <c r="B137" s="5">
        <v>130</v>
      </c>
      <c r="C137" s="23"/>
      <c r="D137" s="23">
        <f>D135-D11</f>
        <v>-17897.81999999995</v>
      </c>
      <c r="E137" s="23">
        <f>E135-D11</f>
        <v>-2423.909999999996</v>
      </c>
      <c r="F137" s="23">
        <f>F135-D11</f>
        <v>-4923.549999999996</v>
      </c>
      <c r="G137" s="23">
        <f>G135-D11</f>
        <v>7913.970000000005</v>
      </c>
      <c r="H137" s="23">
        <f>H135-D11</f>
        <v>7913.970000000016</v>
      </c>
      <c r="I137" s="23">
        <f>I135-D11</f>
        <v>34298.09000000001</v>
      </c>
      <c r="J137" s="23">
        <f>J135-D11</f>
        <v>8785.750000000018</v>
      </c>
      <c r="K137" s="23">
        <f>K135-D11</f>
        <v>-6904.579999999976</v>
      </c>
      <c r="L137" s="23">
        <f>L135-D11</f>
        <v>-6904.579999999973</v>
      </c>
      <c r="M137" s="23">
        <f>M135-D11</f>
        <v>6954.000000000029</v>
      </c>
      <c r="N137" s="23">
        <f>N135-D11</f>
        <v>-11228.45999999997</v>
      </c>
      <c r="O137" s="23">
        <f>O135-D11</f>
        <v>-16328.659999999967</v>
      </c>
      <c r="P137" s="23">
        <f>P135-D11</f>
        <v>-16328.659999999989</v>
      </c>
      <c r="Q137" s="23">
        <f>Q135-D11</f>
        <v>-13500.08999999999</v>
      </c>
      <c r="R137" s="23">
        <f>R135-D11</f>
        <v>-5529.289999999994</v>
      </c>
      <c r="S137" s="23">
        <f>S135-D11</f>
        <v>-17897.819999999992</v>
      </c>
      <c r="T137" s="23">
        <f>T135-D11</f>
        <v>-17897.819999999992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41" ht="12.75">
      <c r="D141" s="46" t="s">
        <v>146</v>
      </c>
    </row>
  </sheetData>
  <mergeCells count="14"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  <mergeCell ref="H8:H9"/>
    <mergeCell ref="I8:K8"/>
    <mergeCell ref="L8:L9"/>
    <mergeCell ref="C3:Q3"/>
  </mergeCells>
  <printOptions horizontalCentered="1"/>
  <pageMargins left="0.1968503937007874" right="0.1968503937007874" top="0.47" bottom="0.2755905511811024" header="0.5118110236220472" footer="0.196850393700787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2013-06-19T07:25:11Z</cp:lastPrinted>
  <dcterms:created xsi:type="dcterms:W3CDTF">2007-12-12T12:07:30Z</dcterms:created>
  <dcterms:modified xsi:type="dcterms:W3CDTF">2013-07-25T08:01:24Z</dcterms:modified>
  <cp:category/>
  <cp:version/>
  <cp:contentType/>
  <cp:contentStatus/>
</cp:coreProperties>
</file>